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70" windowHeight="16230" activeTab="2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1" i="3"/>
  <c r="C10" i="3"/>
  <c r="C9" i="3"/>
  <c r="I263" i="2"/>
  <c r="H263" i="2"/>
  <c r="I262" i="2"/>
  <c r="H262" i="2"/>
  <c r="H260" i="2"/>
  <c r="G260" i="2"/>
  <c r="E260" i="2"/>
  <c r="H259" i="2"/>
  <c r="G259" i="2"/>
  <c r="E259" i="2"/>
  <c r="H258" i="2"/>
  <c r="G258" i="2"/>
  <c r="E258" i="2"/>
  <c r="H257" i="2"/>
  <c r="G257" i="2"/>
  <c r="E257" i="2"/>
  <c r="H256" i="2"/>
  <c r="G256" i="2"/>
  <c r="E256" i="2"/>
  <c r="H255" i="2"/>
  <c r="G255" i="2"/>
  <c r="E255" i="2"/>
  <c r="H253" i="2"/>
  <c r="G253" i="2"/>
  <c r="E253" i="2"/>
  <c r="H252" i="2"/>
  <c r="G252" i="2"/>
  <c r="E252" i="2"/>
  <c r="H251" i="2"/>
  <c r="G251" i="2"/>
  <c r="E251" i="2"/>
  <c r="H250" i="2"/>
  <c r="G250" i="2"/>
  <c r="E250" i="2"/>
  <c r="H248" i="2"/>
  <c r="G248" i="2"/>
  <c r="E248" i="2"/>
  <c r="H247" i="2"/>
  <c r="G247" i="2"/>
  <c r="E247" i="2"/>
  <c r="H246" i="2"/>
  <c r="G246" i="2"/>
  <c r="E246" i="2"/>
  <c r="I246" i="2" s="1"/>
  <c r="H245" i="2"/>
  <c r="G245" i="2"/>
  <c r="E245" i="2"/>
  <c r="H244" i="2"/>
  <c r="G244" i="2"/>
  <c r="E244" i="2"/>
  <c r="H243" i="2"/>
  <c r="G243" i="2"/>
  <c r="E243" i="2"/>
  <c r="H242" i="2"/>
  <c r="G242" i="2"/>
  <c r="E242" i="2"/>
  <c r="I242" i="2" s="1"/>
  <c r="H241" i="2"/>
  <c r="G241" i="2"/>
  <c r="E241" i="2"/>
  <c r="H240" i="2"/>
  <c r="G240" i="2"/>
  <c r="E240" i="2"/>
  <c r="H239" i="2"/>
  <c r="G239" i="2"/>
  <c r="E239" i="2"/>
  <c r="I236" i="2"/>
  <c r="H236" i="2"/>
  <c r="I235" i="2"/>
  <c r="H235" i="2"/>
  <c r="H233" i="2"/>
  <c r="G233" i="2"/>
  <c r="E233" i="2"/>
  <c r="I233" i="2" s="1"/>
  <c r="H232" i="2"/>
  <c r="G232" i="2"/>
  <c r="E232" i="2"/>
  <c r="H231" i="2"/>
  <c r="G231" i="2"/>
  <c r="E231" i="2"/>
  <c r="H230" i="2"/>
  <c r="G230" i="2"/>
  <c r="E230" i="2"/>
  <c r="H229" i="2"/>
  <c r="G229" i="2"/>
  <c r="E229" i="2"/>
  <c r="I229" i="2" s="1"/>
  <c r="H228" i="2"/>
  <c r="G228" i="2"/>
  <c r="E228" i="2"/>
  <c r="H226" i="2"/>
  <c r="G226" i="2"/>
  <c r="E226" i="2"/>
  <c r="H225" i="2"/>
  <c r="G225" i="2"/>
  <c r="E225" i="2"/>
  <c r="H223" i="2"/>
  <c r="G223" i="2"/>
  <c r="E223" i="2"/>
  <c r="I220" i="2"/>
  <c r="H220" i="2"/>
  <c r="I219" i="2"/>
  <c r="H219" i="2"/>
  <c r="H217" i="2"/>
  <c r="G217" i="2"/>
  <c r="E217" i="2"/>
  <c r="H216" i="2"/>
  <c r="G216" i="2"/>
  <c r="E216" i="2"/>
  <c r="H215" i="2"/>
  <c r="G215" i="2"/>
  <c r="E215" i="2"/>
  <c r="H214" i="2"/>
  <c r="G214" i="2"/>
  <c r="E214" i="2"/>
  <c r="H213" i="2"/>
  <c r="G213" i="2"/>
  <c r="E213" i="2"/>
  <c r="H212" i="2"/>
  <c r="G212" i="2"/>
  <c r="E212" i="2"/>
  <c r="H210" i="2"/>
  <c r="G210" i="2"/>
  <c r="E210" i="2"/>
  <c r="H209" i="2"/>
  <c r="G209" i="2"/>
  <c r="E209" i="2"/>
  <c r="I209" i="2" s="1"/>
  <c r="H208" i="2"/>
  <c r="G208" i="2"/>
  <c r="E208" i="2"/>
  <c r="H207" i="2"/>
  <c r="G207" i="2"/>
  <c r="E207" i="2"/>
  <c r="H206" i="2"/>
  <c r="G206" i="2"/>
  <c r="E206" i="2"/>
  <c r="H204" i="2"/>
  <c r="G204" i="2"/>
  <c r="E204" i="2"/>
  <c r="I201" i="2"/>
  <c r="H201" i="2"/>
  <c r="I200" i="2"/>
  <c r="H200" i="2"/>
  <c r="H198" i="2"/>
  <c r="G198" i="2"/>
  <c r="E198" i="2"/>
  <c r="H197" i="2"/>
  <c r="G197" i="2"/>
  <c r="E197" i="2"/>
  <c r="H196" i="2"/>
  <c r="G196" i="2"/>
  <c r="E196" i="2"/>
  <c r="H195" i="2"/>
  <c r="G195" i="2"/>
  <c r="E195" i="2"/>
  <c r="I195" i="2" s="1"/>
  <c r="H194" i="2"/>
  <c r="G194" i="2"/>
  <c r="E194" i="2"/>
  <c r="H193" i="2"/>
  <c r="G193" i="2"/>
  <c r="E193" i="2"/>
  <c r="H192" i="2"/>
  <c r="G192" i="2"/>
  <c r="E192" i="2"/>
  <c r="H191" i="2"/>
  <c r="G191" i="2"/>
  <c r="E191" i="2"/>
  <c r="I191" i="2" s="1"/>
  <c r="H190" i="2"/>
  <c r="G190" i="2"/>
  <c r="E190" i="2"/>
  <c r="H188" i="2"/>
  <c r="G188" i="2"/>
  <c r="E188" i="2"/>
  <c r="H187" i="2"/>
  <c r="G187" i="2"/>
  <c r="E187" i="2"/>
  <c r="H186" i="2"/>
  <c r="G186" i="2"/>
  <c r="E186" i="2"/>
  <c r="I186" i="2" s="1"/>
  <c r="H185" i="2"/>
  <c r="G185" i="2"/>
  <c r="E185" i="2"/>
  <c r="H183" i="2"/>
  <c r="G183" i="2"/>
  <c r="E183" i="2"/>
  <c r="H182" i="2"/>
  <c r="G182" i="2"/>
  <c r="E182" i="2"/>
  <c r="H181" i="2"/>
  <c r="G181" i="2"/>
  <c r="E181" i="2"/>
  <c r="I181" i="2" s="1"/>
  <c r="H180" i="2"/>
  <c r="G180" i="2"/>
  <c r="E180" i="2"/>
  <c r="H178" i="2"/>
  <c r="G178" i="2"/>
  <c r="E178" i="2"/>
  <c r="H177" i="2"/>
  <c r="G177" i="2"/>
  <c r="E177" i="2"/>
  <c r="H176" i="2"/>
  <c r="G176" i="2"/>
  <c r="E176" i="2"/>
  <c r="I176" i="2" s="1"/>
  <c r="H174" i="2"/>
  <c r="G174" i="2"/>
  <c r="E174" i="2"/>
  <c r="H173" i="2"/>
  <c r="G173" i="2"/>
  <c r="E173" i="2"/>
  <c r="H172" i="2"/>
  <c r="G172" i="2"/>
  <c r="E172" i="2"/>
  <c r="H171" i="2"/>
  <c r="G171" i="2"/>
  <c r="E171" i="2"/>
  <c r="I171" i="2" s="1"/>
  <c r="H169" i="2"/>
  <c r="G169" i="2"/>
  <c r="E169" i="2"/>
  <c r="H167" i="2"/>
  <c r="G167" i="2"/>
  <c r="E167" i="2"/>
  <c r="H166" i="2"/>
  <c r="G166" i="2"/>
  <c r="E166" i="2"/>
  <c r="H165" i="2"/>
  <c r="G165" i="2"/>
  <c r="E165" i="2"/>
  <c r="I165" i="2" s="1"/>
  <c r="H164" i="2"/>
  <c r="G164" i="2"/>
  <c r="E164" i="2"/>
  <c r="I161" i="2"/>
  <c r="H161" i="2"/>
  <c r="I160" i="2"/>
  <c r="H160" i="2"/>
  <c r="H158" i="2"/>
  <c r="H157" i="2"/>
  <c r="G157" i="2"/>
  <c r="E157" i="2"/>
  <c r="H156" i="2"/>
  <c r="G156" i="2"/>
  <c r="E156" i="2"/>
  <c r="H153" i="2"/>
  <c r="G153" i="2"/>
  <c r="E153" i="2"/>
  <c r="H151" i="2"/>
  <c r="G151" i="2"/>
  <c r="E151" i="2"/>
  <c r="H148" i="2"/>
  <c r="G148" i="2"/>
  <c r="E148" i="2"/>
  <c r="H145" i="2"/>
  <c r="G145" i="2"/>
  <c r="E145" i="2"/>
  <c r="H142" i="2"/>
  <c r="G142" i="2"/>
  <c r="E142" i="2"/>
  <c r="H141" i="2"/>
  <c r="G141" i="2"/>
  <c r="E141" i="2"/>
  <c r="H138" i="2"/>
  <c r="G138" i="2"/>
  <c r="E138" i="2"/>
  <c r="H137" i="2"/>
  <c r="G137" i="2"/>
  <c r="E137" i="2"/>
  <c r="H134" i="2"/>
  <c r="G134" i="2"/>
  <c r="E134" i="2"/>
  <c r="H131" i="2"/>
  <c r="G131" i="2"/>
  <c r="E131" i="2"/>
  <c r="H129" i="2"/>
  <c r="G129" i="2"/>
  <c r="E129" i="2"/>
  <c r="H128" i="2"/>
  <c r="G128" i="2"/>
  <c r="E128" i="2"/>
  <c r="H125" i="2"/>
  <c r="G125" i="2"/>
  <c r="E125" i="2"/>
  <c r="I121" i="2"/>
  <c r="H121" i="2"/>
  <c r="I120" i="2"/>
  <c r="H120" i="2"/>
  <c r="H118" i="2"/>
  <c r="G118" i="2"/>
  <c r="E118" i="2"/>
  <c r="H117" i="2"/>
  <c r="G117" i="2"/>
  <c r="E117" i="2"/>
  <c r="H116" i="2"/>
  <c r="G116" i="2"/>
  <c r="E116" i="2"/>
  <c r="H115" i="2"/>
  <c r="G115" i="2"/>
  <c r="E115" i="2"/>
  <c r="I113" i="2"/>
  <c r="H113" i="2"/>
  <c r="H111" i="2"/>
  <c r="H108" i="2"/>
  <c r="G108" i="2"/>
  <c r="E108" i="2"/>
  <c r="H107" i="2"/>
  <c r="G107" i="2"/>
  <c r="E107" i="2"/>
  <c r="H106" i="2"/>
  <c r="G106" i="2"/>
  <c r="E106" i="2"/>
  <c r="H105" i="2"/>
  <c r="G105" i="2"/>
  <c r="E105" i="2"/>
  <c r="H104" i="2"/>
  <c r="G104" i="2"/>
  <c r="E104" i="2"/>
  <c r="H102" i="2"/>
  <c r="G102" i="2"/>
  <c r="I102" i="2" s="1"/>
  <c r="E102" i="2"/>
  <c r="H100" i="2"/>
  <c r="G100" i="2"/>
  <c r="E100" i="2"/>
  <c r="H99" i="2"/>
  <c r="G99" i="2"/>
  <c r="E99" i="2"/>
  <c r="H98" i="2"/>
  <c r="G98" i="2"/>
  <c r="E98" i="2"/>
  <c r="I96" i="2"/>
  <c r="H96" i="2"/>
  <c r="H94" i="2"/>
  <c r="G94" i="2"/>
  <c r="E94" i="2"/>
  <c r="H93" i="2"/>
  <c r="G93" i="2"/>
  <c r="E93" i="2"/>
  <c r="H92" i="2"/>
  <c r="G92" i="2"/>
  <c r="E92" i="2"/>
  <c r="H91" i="2"/>
  <c r="G91" i="2"/>
  <c r="E91" i="2"/>
  <c r="H90" i="2"/>
  <c r="G90" i="2"/>
  <c r="E90" i="2"/>
  <c r="H89" i="2"/>
  <c r="G89" i="2"/>
  <c r="E89" i="2"/>
  <c r="I89" i="2" s="1"/>
  <c r="H88" i="2"/>
  <c r="G88" i="2"/>
  <c r="E88" i="2"/>
  <c r="H86" i="2"/>
  <c r="G86" i="2"/>
  <c r="E86" i="2"/>
  <c r="H85" i="2"/>
  <c r="G85" i="2"/>
  <c r="E85" i="2"/>
  <c r="H84" i="2"/>
  <c r="G84" i="2"/>
  <c r="E84" i="2"/>
  <c r="I84" i="2" s="1"/>
  <c r="H83" i="2"/>
  <c r="G83" i="2"/>
  <c r="E83" i="2"/>
  <c r="H82" i="2"/>
  <c r="G82" i="2"/>
  <c r="E82" i="2"/>
  <c r="H81" i="2"/>
  <c r="G81" i="2"/>
  <c r="E81" i="2"/>
  <c r="I79" i="2"/>
  <c r="H79" i="2"/>
  <c r="H77" i="2"/>
  <c r="G77" i="2"/>
  <c r="E77" i="2"/>
  <c r="H76" i="2"/>
  <c r="G76" i="2"/>
  <c r="E76" i="2"/>
  <c r="H75" i="2"/>
  <c r="G75" i="2"/>
  <c r="E75" i="2"/>
  <c r="H74" i="2"/>
  <c r="G74" i="2"/>
  <c r="E74" i="2"/>
  <c r="H73" i="2"/>
  <c r="G73" i="2"/>
  <c r="E73" i="2"/>
  <c r="H72" i="2"/>
  <c r="G72" i="2"/>
  <c r="E72" i="2"/>
  <c r="H71" i="2"/>
  <c r="G71" i="2"/>
  <c r="E71" i="2"/>
  <c r="H70" i="2"/>
  <c r="G70" i="2"/>
  <c r="E70" i="2"/>
  <c r="H69" i="2"/>
  <c r="G69" i="2"/>
  <c r="E69" i="2"/>
  <c r="H68" i="2"/>
  <c r="G68" i="2"/>
  <c r="E68" i="2"/>
  <c r="H67" i="2"/>
  <c r="G67" i="2"/>
  <c r="E67" i="2"/>
  <c r="H66" i="2"/>
  <c r="G66" i="2"/>
  <c r="E66" i="2"/>
  <c r="H65" i="2"/>
  <c r="G65" i="2"/>
  <c r="E65" i="2"/>
  <c r="H63" i="2"/>
  <c r="G63" i="2"/>
  <c r="E63" i="2"/>
  <c r="H62" i="2"/>
  <c r="G62" i="2"/>
  <c r="E62" i="2"/>
  <c r="H61" i="2"/>
  <c r="G61" i="2"/>
  <c r="E61" i="2"/>
  <c r="H60" i="2"/>
  <c r="G60" i="2"/>
  <c r="E60" i="2"/>
  <c r="H58" i="2"/>
  <c r="G58" i="2"/>
  <c r="E58" i="2"/>
  <c r="H57" i="2"/>
  <c r="G57" i="2"/>
  <c r="E57" i="2"/>
  <c r="H56" i="2"/>
  <c r="G56" i="2"/>
  <c r="E56" i="2"/>
  <c r="H55" i="2"/>
  <c r="G55" i="2"/>
  <c r="E55" i="2"/>
  <c r="H54" i="2"/>
  <c r="G54" i="2"/>
  <c r="E54" i="2"/>
  <c r="H53" i="2"/>
  <c r="G53" i="2"/>
  <c r="E53" i="2"/>
  <c r="H52" i="2"/>
  <c r="G52" i="2"/>
  <c r="E52" i="2"/>
  <c r="H51" i="2"/>
  <c r="G51" i="2"/>
  <c r="E51" i="2"/>
  <c r="H50" i="2"/>
  <c r="G50" i="2"/>
  <c r="E50" i="2"/>
  <c r="H49" i="2"/>
  <c r="G49" i="2"/>
  <c r="E49" i="2"/>
  <c r="H48" i="2"/>
  <c r="G48" i="2"/>
  <c r="E48" i="2"/>
  <c r="H47" i="2"/>
  <c r="G47" i="2"/>
  <c r="E47" i="2"/>
  <c r="H46" i="2"/>
  <c r="G46" i="2"/>
  <c r="E46" i="2"/>
  <c r="H45" i="2"/>
  <c r="G45" i="2"/>
  <c r="E45" i="2"/>
  <c r="I43" i="2"/>
  <c r="H43" i="2"/>
  <c r="H41" i="2"/>
  <c r="G41" i="2"/>
  <c r="E41" i="2"/>
  <c r="H40" i="2"/>
  <c r="G40" i="2"/>
  <c r="E40" i="2"/>
  <c r="H39" i="2"/>
  <c r="G39" i="2"/>
  <c r="E39" i="2"/>
  <c r="H38" i="2"/>
  <c r="G38" i="2"/>
  <c r="E38" i="2"/>
  <c r="H37" i="2"/>
  <c r="G37" i="2"/>
  <c r="E37" i="2"/>
  <c r="H36" i="2"/>
  <c r="G36" i="2"/>
  <c r="E36" i="2"/>
  <c r="H35" i="2"/>
  <c r="G35" i="2"/>
  <c r="E35" i="2"/>
  <c r="H34" i="2"/>
  <c r="G34" i="2"/>
  <c r="E34" i="2"/>
  <c r="H33" i="2"/>
  <c r="G33" i="2"/>
  <c r="E33" i="2"/>
  <c r="H32" i="2"/>
  <c r="G32" i="2"/>
  <c r="E32" i="2"/>
  <c r="H31" i="2"/>
  <c r="G31" i="2"/>
  <c r="E31" i="2"/>
  <c r="I29" i="2"/>
  <c r="H29" i="2"/>
  <c r="H27" i="2"/>
  <c r="G27" i="2"/>
  <c r="E27" i="2"/>
  <c r="H26" i="2"/>
  <c r="G26" i="2"/>
  <c r="E26" i="2"/>
  <c r="H25" i="2"/>
  <c r="G25" i="2"/>
  <c r="E25" i="2"/>
  <c r="H24" i="2"/>
  <c r="G24" i="2"/>
  <c r="E24" i="2"/>
  <c r="H23" i="2"/>
  <c r="G23" i="2"/>
  <c r="E23" i="2"/>
  <c r="H22" i="2"/>
  <c r="G22" i="2"/>
  <c r="E22" i="2"/>
  <c r="H21" i="2"/>
  <c r="G21" i="2"/>
  <c r="E21" i="2"/>
  <c r="H20" i="2"/>
  <c r="G20" i="2"/>
  <c r="E20" i="2"/>
  <c r="H19" i="2"/>
  <c r="G19" i="2"/>
  <c r="E19" i="2"/>
  <c r="H18" i="2"/>
  <c r="G18" i="2"/>
  <c r="E18" i="2"/>
  <c r="H17" i="2"/>
  <c r="G17" i="2"/>
  <c r="E17" i="2"/>
  <c r="H15" i="2"/>
  <c r="G15" i="2"/>
  <c r="E15" i="2"/>
  <c r="H14" i="2"/>
  <c r="G14" i="2"/>
  <c r="E14" i="2"/>
  <c r="H13" i="2"/>
  <c r="G13" i="2"/>
  <c r="E13" i="2"/>
  <c r="H12" i="2"/>
  <c r="G12" i="2"/>
  <c r="E12" i="2"/>
  <c r="I7" i="2"/>
  <c r="H7" i="2"/>
  <c r="I6" i="2"/>
  <c r="H6" i="2"/>
  <c r="H4" i="2"/>
  <c r="G4" i="2"/>
  <c r="E4" i="2"/>
  <c r="H3" i="2"/>
  <c r="G3" i="2"/>
  <c r="E3" i="2"/>
  <c r="I17" i="2" l="1"/>
  <c r="I21" i="2"/>
  <c r="I25" i="2"/>
  <c r="I34" i="2"/>
  <c r="I38" i="2"/>
  <c r="I260" i="2"/>
  <c r="E78" i="2"/>
  <c r="B37" i="3" s="1"/>
  <c r="I58" i="2"/>
  <c r="I46" i="2"/>
  <c r="I50" i="2"/>
  <c r="I54" i="2"/>
  <c r="I63" i="2"/>
  <c r="I13" i="2"/>
  <c r="I18" i="2"/>
  <c r="I22" i="2"/>
  <c r="I128" i="2"/>
  <c r="I137" i="2"/>
  <c r="I145" i="2"/>
  <c r="I156" i="2"/>
  <c r="G199" i="2"/>
  <c r="C42" i="3" s="1"/>
  <c r="I167" i="2"/>
  <c r="I173" i="2"/>
  <c r="I178" i="2"/>
  <c r="I183" i="2"/>
  <c r="I188" i="2"/>
  <c r="I193" i="2"/>
  <c r="I197" i="2"/>
  <c r="I207" i="2"/>
  <c r="I212" i="2"/>
  <c r="I216" i="2"/>
  <c r="I226" i="2"/>
  <c r="I231" i="2"/>
  <c r="I240" i="2"/>
  <c r="I244" i="2"/>
  <c r="I248" i="2"/>
  <c r="I253" i="2"/>
  <c r="I258" i="2"/>
  <c r="I68" i="2"/>
  <c r="I72" i="2"/>
  <c r="I76" i="2"/>
  <c r="I93" i="2"/>
  <c r="I98" i="2"/>
  <c r="I61" i="2"/>
  <c r="I66" i="2"/>
  <c r="I70" i="2"/>
  <c r="I74" i="2"/>
  <c r="I82" i="2"/>
  <c r="I86" i="2"/>
  <c r="I91" i="2"/>
  <c r="I100" i="2"/>
  <c r="I107" i="2"/>
  <c r="E119" i="2"/>
  <c r="B40" i="3" s="1"/>
  <c r="G159" i="2"/>
  <c r="C41" i="3" s="1"/>
  <c r="I26" i="2"/>
  <c r="I35" i="2"/>
  <c r="I39" i="2"/>
  <c r="G5" i="2"/>
  <c r="I4" i="2"/>
  <c r="I41" i="2"/>
  <c r="I47" i="2"/>
  <c r="I51" i="2"/>
  <c r="I55" i="2"/>
  <c r="I60" i="2"/>
  <c r="I65" i="2"/>
  <c r="I69" i="2"/>
  <c r="I73" i="2"/>
  <c r="I77" i="2"/>
  <c r="I85" i="2"/>
  <c r="I90" i="2"/>
  <c r="I94" i="2"/>
  <c r="I99" i="2"/>
  <c r="I206" i="2"/>
  <c r="I210" i="2"/>
  <c r="I215" i="2"/>
  <c r="I247" i="2"/>
  <c r="E218" i="2"/>
  <c r="B43" i="3" s="1"/>
  <c r="I214" i="2"/>
  <c r="E42" i="2"/>
  <c r="B36" i="3" s="1"/>
  <c r="G78" i="2"/>
  <c r="C37" i="3" s="1"/>
  <c r="I49" i="2"/>
  <c r="I53" i="2"/>
  <c r="I57" i="2"/>
  <c r="I62" i="2"/>
  <c r="I67" i="2"/>
  <c r="I71" i="2"/>
  <c r="I75" i="2"/>
  <c r="I129" i="2"/>
  <c r="I138" i="2"/>
  <c r="I148" i="2"/>
  <c r="I157" i="2"/>
  <c r="E199" i="2"/>
  <c r="B42" i="3" s="1"/>
  <c r="I169" i="2"/>
  <c r="I174" i="2"/>
  <c r="I180" i="2"/>
  <c r="G218" i="2"/>
  <c r="C43" i="3" s="1"/>
  <c r="I208" i="2"/>
  <c r="I213" i="2"/>
  <c r="I217" i="2"/>
  <c r="I48" i="2"/>
  <c r="I52" i="2"/>
  <c r="I56" i="2"/>
  <c r="E5" i="2"/>
  <c r="B32" i="3" s="1"/>
  <c r="I14" i="2"/>
  <c r="I19" i="2"/>
  <c r="I23" i="2"/>
  <c r="I27" i="2"/>
  <c r="I32" i="2"/>
  <c r="I36" i="2"/>
  <c r="I40" i="2"/>
  <c r="I83" i="2"/>
  <c r="I88" i="2"/>
  <c r="I92" i="2"/>
  <c r="G109" i="2"/>
  <c r="C39" i="3" s="1"/>
  <c r="I104" i="2"/>
  <c r="I108" i="2"/>
  <c r="I125" i="2"/>
  <c r="I134" i="2"/>
  <c r="I142" i="2"/>
  <c r="I153" i="2"/>
  <c r="I166" i="2"/>
  <c r="I172" i="2"/>
  <c r="I177" i="2"/>
  <c r="I182" i="2"/>
  <c r="I187" i="2"/>
  <c r="I192" i="2"/>
  <c r="I196" i="2"/>
  <c r="I204" i="2"/>
  <c r="I218" i="2" s="1"/>
  <c r="I225" i="2"/>
  <c r="I230" i="2"/>
  <c r="E261" i="2"/>
  <c r="B45" i="3" s="1"/>
  <c r="I243" i="2"/>
  <c r="I252" i="2"/>
  <c r="I257" i="2"/>
  <c r="I131" i="2"/>
  <c r="I141" i="2"/>
  <c r="I151" i="2"/>
  <c r="E234" i="2"/>
  <c r="B44" i="3" s="1"/>
  <c r="G261" i="2"/>
  <c r="C45" i="3" s="1"/>
  <c r="I251" i="2"/>
  <c r="I256" i="2"/>
  <c r="E110" i="2"/>
  <c r="B34" i="3" s="1"/>
  <c r="G42" i="2"/>
  <c r="C36" i="3" s="1"/>
  <c r="E95" i="2"/>
  <c r="B38" i="3" s="1"/>
  <c r="I106" i="2"/>
  <c r="G119" i="2"/>
  <c r="C40" i="3" s="1"/>
  <c r="I116" i="2"/>
  <c r="I118" i="2"/>
  <c r="I185" i="2"/>
  <c r="I190" i="2"/>
  <c r="I194" i="2"/>
  <c r="I198" i="2"/>
  <c r="G234" i="2"/>
  <c r="C44" i="3" s="1"/>
  <c r="I228" i="2"/>
  <c r="I232" i="2"/>
  <c r="I241" i="2"/>
  <c r="I245" i="2"/>
  <c r="I250" i="2"/>
  <c r="I255" i="2"/>
  <c r="I259" i="2"/>
  <c r="G112" i="2"/>
  <c r="C33" i="3" s="1"/>
  <c r="I15" i="2"/>
  <c r="I20" i="2"/>
  <c r="I24" i="2"/>
  <c r="I33" i="2"/>
  <c r="I37" i="2"/>
  <c r="I45" i="2"/>
  <c r="G95" i="2"/>
  <c r="C38" i="3" s="1"/>
  <c r="I105" i="2"/>
  <c r="I115" i="2"/>
  <c r="I117" i="2"/>
  <c r="B3" i="3"/>
  <c r="C32" i="3"/>
  <c r="I3" i="2"/>
  <c r="I5" i="2" s="1"/>
  <c r="E28" i="2"/>
  <c r="B35" i="3" s="1"/>
  <c r="I31" i="2"/>
  <c r="E109" i="2"/>
  <c r="B39" i="3" s="1"/>
  <c r="G110" i="2"/>
  <c r="C34" i="3" s="1"/>
  <c r="I164" i="2"/>
  <c r="L4" i="2"/>
  <c r="L5" i="2" s="1"/>
  <c r="L6" i="2" s="1"/>
  <c r="E158" i="2" s="1"/>
  <c r="I158" i="2" s="1"/>
  <c r="G28" i="2"/>
  <c r="C35" i="3" s="1"/>
  <c r="I239" i="2"/>
  <c r="L1" i="2"/>
  <c r="L2" i="2" s="1"/>
  <c r="L3" i="2" s="1"/>
  <c r="E111" i="2" s="1"/>
  <c r="E112" i="2" s="1"/>
  <c r="I81" i="2"/>
  <c r="I223" i="2"/>
  <c r="I12" i="2"/>
  <c r="I109" i="2" l="1"/>
  <c r="I78" i="2"/>
  <c r="I234" i="2"/>
  <c r="I119" i="2"/>
  <c r="I159" i="2"/>
  <c r="I95" i="2"/>
  <c r="I42" i="2"/>
  <c r="I199" i="2"/>
  <c r="C6" i="3"/>
  <c r="I261" i="2"/>
  <c r="B33" i="3"/>
  <c r="E159" i="2"/>
  <c r="B41" i="3" s="1"/>
  <c r="I28" i="2"/>
  <c r="I110" i="2"/>
  <c r="C4" i="3"/>
  <c r="B4" i="3"/>
  <c r="I111" i="2"/>
  <c r="I112" i="2" s="1"/>
  <c r="B7" i="3" l="1"/>
  <c r="C5" i="3"/>
  <c r="C8" i="3" s="1"/>
  <c r="C7" i="3" l="1"/>
  <c r="C12" i="3" s="1"/>
  <c r="B12" i="3"/>
  <c r="C20" i="3" l="1"/>
  <c r="C19" i="3"/>
  <c r="C14" i="3"/>
  <c r="C13" i="3"/>
  <c r="C15" i="3"/>
  <c r="C21" i="3" l="1"/>
  <c r="C16" i="3"/>
  <c r="C22" i="3" l="1"/>
  <c r="B25" i="3" s="1"/>
  <c r="C25" i="3" s="1"/>
  <c r="C24" i="3" l="1"/>
  <c r="C30" i="3" l="1"/>
  <c r="C29" i="3"/>
  <c r="C27" i="3"/>
</calcChain>
</file>

<file path=xl/sharedStrings.xml><?xml version="1.0" encoding="utf-8"?>
<sst xmlns="http://schemas.openxmlformats.org/spreadsheetml/2006/main" count="647" uniqueCount="305">
  <si>
    <t>Název</t>
  </si>
  <si>
    <t>Hodnota</t>
  </si>
  <si>
    <t>Nadpis rekapitulace</t>
  </si>
  <si>
    <t>Seznam prací a dodávek elektrotechnických zařízení</t>
  </si>
  <si>
    <t>Akce</t>
  </si>
  <si>
    <t>ZŠ Májová, Ostrov - výstavba učebny technických a řemeslných oborů ve vazbě na zajištění bezbarierovosti školy</t>
  </si>
  <si>
    <t>Projekt</t>
  </si>
  <si>
    <t>Silnoproudá a slaboproudá zařízení</t>
  </si>
  <si>
    <t>Investor</t>
  </si>
  <si>
    <t>město Ostrov</t>
  </si>
  <si>
    <t>Z. č.</t>
  </si>
  <si>
    <t>8627-25</t>
  </si>
  <si>
    <t>A. č.</t>
  </si>
  <si>
    <t>BPO 9-95536</t>
  </si>
  <si>
    <t>Smlouva</t>
  </si>
  <si>
    <t/>
  </si>
  <si>
    <t>Vypracoval</t>
  </si>
  <si>
    <t>Ing. F. Kolář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</si>
  <si>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</si>
  <si>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</si>
  <si>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</si>
  <si>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</si>
  <si>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</si>
  <si>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</si>
  <si>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</si>
  <si>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</si>
  <si>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</si>
  <si>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</si>
  <si>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</si>
  <si>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</si>
  <si>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</si>
  <si>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</si>
  <si>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</si>
  <si>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</si>
  <si>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</si>
  <si>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</si>
  <si>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</si>
  <si>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</si>
  <si>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</si>
  <si>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</si>
  <si>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</si>
  <si>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</si>
  <si>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</si>
  <si>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</si>
  <si>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</si>
  <si>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</si>
  <si>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</si>
  <si>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</si>
  <si>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</si>
  <si>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</si>
  <si>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</si>
  <si>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</si>
  <si>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Montáž</t>
  </si>
  <si>
    <t>Montáž celkem</t>
  </si>
  <si>
    <t>Cena</t>
  </si>
  <si>
    <t>Cena celkem</t>
  </si>
  <si>
    <t>Dodávky</t>
  </si>
  <si>
    <t>rozvaděč R-1.D</t>
  </si>
  <si>
    <t>ks</t>
  </si>
  <si>
    <t>HOP</t>
  </si>
  <si>
    <t>Dodávky - celkem</t>
  </si>
  <si>
    <t>Elektromontáže silnoproud</t>
  </si>
  <si>
    <t>Elektromontáže</t>
  </si>
  <si>
    <t>Kabeláže</t>
  </si>
  <si>
    <t>KABEL SE ZVÝŠENOU ODOLNOSTÍ PROTI ŠÍŘENÍ PLAMENE, BARVA PLÁŠTĚ ORANŽOVÁ, TŘÍDA REAKCE NA OHEŇ - B2 ca, s1, d0</t>
  </si>
  <si>
    <t>1-CXKH-R-J 3x1.5 mm2 , pevně</t>
  </si>
  <si>
    <t>m</t>
  </si>
  <si>
    <t>1-CXKH-V-J 5x6 mm2 , pevně</t>
  </si>
  <si>
    <t>1-CXKH-V-J 5x16 mm2 , pevně</t>
  </si>
  <si>
    <t>1-CHAH-R 1x16, žz, pevně</t>
  </si>
  <si>
    <t>KABEL SILOVÝ,IZOLACE PVC</t>
  </si>
  <si>
    <t>CYKY-O 2x1.5 , pevně</t>
  </si>
  <si>
    <t>CYKY-O 2x4 , pevně</t>
  </si>
  <si>
    <t>CYKY-O 3x1.5 , pevně</t>
  </si>
  <si>
    <t>CYKY-J 3x1.5 , pevně</t>
  </si>
  <si>
    <t>CYKY-J 3x2.5 , pevně</t>
  </si>
  <si>
    <t>CYKY-J 3x 4 , pevně</t>
  </si>
  <si>
    <t>CYKY-J 5x1.5 , pevně</t>
  </si>
  <si>
    <t>CY 6 , pevně</t>
  </si>
  <si>
    <t>CY 16 , pevně</t>
  </si>
  <si>
    <t>Drát 10 drát ø 10mm(0,62kg/m), pevně</t>
  </si>
  <si>
    <t>J-Y(St)Y 2x2x0,8 , pevně</t>
  </si>
  <si>
    <t>Kabeláže - celkem</t>
  </si>
  <si>
    <t>Svítidla</t>
  </si>
  <si>
    <t>A -  Svítidlo BRSB, 4x12 LED, 3000 K,  kryt opál PMMA, IP44, prům. 285mm, 350mA</t>
  </si>
  <si>
    <t>B-  Svítidlo BRSB, 8x16 LED, 3000 K, kryt opál PMMA, IP44, prům. 480mm, 700mA , mikrovlnný senzor</t>
  </si>
  <si>
    <t>E- Modus KSC136EP</t>
  </si>
  <si>
    <t>F- Modus KSC236EP</t>
  </si>
  <si>
    <t>G-  MODUS V3 1x36 W IP65 korpus PC + kryt PC, EP</t>
  </si>
  <si>
    <t>H-  MODUS V3 1x36 W IP65 korpus PC + kryt PC, EP</t>
  </si>
  <si>
    <t>CH- MODUS SLIM 1x36W, asymetrický ref.</t>
  </si>
  <si>
    <t>NA- Nouzové sv. OZAWLVNC1SE/1E, přisazené ke stropu,chodba, svítící při výpadku, 1 hod., LED 1W, IP41, NiMh, bílé, ECO, optika coridor</t>
  </si>
  <si>
    <t>NB- Nouzové sv. OZAWECL3SA, přisazené ke stropu,chodba, svítící při výpadku, 3 hod., LED 1W, IP65,</t>
  </si>
  <si>
    <t>NC- Nouzové sv. LOVATO, vestavné, open area, svítící při výpadku, 1 hod., LED 1W, IP20, NiMh, bílé, ECO</t>
  </si>
  <si>
    <t>žářivka L 36W/840 FLH1                     OSRAM</t>
  </si>
  <si>
    <t>Svítidla - celkem</t>
  </si>
  <si>
    <t>Přístroje</t>
  </si>
  <si>
    <t>3559-A01345 Přístroj spínače jednopólového (bezšroubové svorky); řazení 1, 1So (do hořlavých podkladů B až F)</t>
  </si>
  <si>
    <t>3559-A25345 Přístroj přepínače střídavého, se svorkou N (bezšroubové svorky); řazení 6S, 6So, 6 (do hořlavých podkladů B až F)</t>
  </si>
  <si>
    <t>3559-A02345 Přístroj spínače dvojpólového (bezšroubové svorky); řazení 2, 2S (do hořlavých podkladů B až F)</t>
  </si>
  <si>
    <t>3559-A91345 Přístroj ovládače zapínacího se svorkou N (bezšroubové svorky); řazení 1/0, 1/0So, 1/0S (do hořlavých podkladů B až F)</t>
  </si>
  <si>
    <t>5513A-C02357 B Zásuvka dvojnásobná (bezšroubové svorky), s ochrannými kolíky, s natočenou dutinou, s clonkami; řazení 2x(2P+PE); d. Tango; b. bílá</t>
  </si>
  <si>
    <t>FLM 1000 Transformátor; d. Reflex SI; b. alpská bílá</t>
  </si>
  <si>
    <t>FEH 2001 Modul kontrolní, s alarmem; d. Reflex SI; b. alpská bílá</t>
  </si>
  <si>
    <t>FAP 2001 Tlačítko prosvětlené, signální; d. Reflex SI; b. alpská bílá</t>
  </si>
  <si>
    <t>FAP 3002 Tlačítko signální, tahové; d. Reflex SI; b. alpská bílá</t>
  </si>
  <si>
    <t>3901A-B10 B Rámeček pro elektroinstalační přístroje, jednonásobný; d. Tango; b. bílá</t>
  </si>
  <si>
    <t>3901A-B20 B Rámeček pro elektroinstalační přístroje, dvojnásobný vodorovný; d. Tango; b. bílá</t>
  </si>
  <si>
    <t>3558A-A651 B Kryt spínače kolébkového; d. Tango; b. bílá</t>
  </si>
  <si>
    <t>3558A-A652 B Kryt spínače kolébkového, dělený; d. Tango; b. bílá</t>
  </si>
  <si>
    <t>3558A-A653 B Kryt spínače kolébkového, s čirým průzorem; d. Tango; b. bílá</t>
  </si>
  <si>
    <t>KOMPLETNÍ, TANGO IP 44</t>
  </si>
  <si>
    <t>3558A-06940 B Přepínač střídavý IP 44, zapuštěná montáž; řazení 6 (1); d. Tango; b. bílá</t>
  </si>
  <si>
    <t>3558A-05940 B Přepínač sériový IP 44, zapuštěná montáž; řazení 5; d. Tango; b. bílá</t>
  </si>
  <si>
    <t>5518A-2999 B Zásuvka jednonásobná IP 44, s ochranným kolíkem, s clonkami, s víčkem; řazení 2P+PE; d. Tango; b. bílá</t>
  </si>
  <si>
    <t>5598A-2999B Zásuvka jednonásobná IP 44, s ochranným kolíkem, s víčkem, s clonkami, s ochranou před přepětím; řazení 2P+PE; d. Tango; b. bílá</t>
  </si>
  <si>
    <t>OSTATNÍ</t>
  </si>
  <si>
    <t>KEM 316U Y/R Bezpečnostní 3-pólový odpínač 16A v krytu, IP66, polykarbonát</t>
  </si>
  <si>
    <t>XALK188E Ovládač nouzového zastavení ve skříni, s okamž. aret., 1Z +1V -rudé</t>
  </si>
  <si>
    <t>EXTERIEROVÝ TERMOSTAT</t>
  </si>
  <si>
    <t>M22-DDL-GR-X1/X0/K11/230-W Dvojité tlačítko se světelnou signalizací LED, kontakty 1Z 1V</t>
  </si>
  <si>
    <t>M22-PVT Ovládací hlavice nouzového zastavení, otočná, bez prosvětlení, červená</t>
  </si>
  <si>
    <t>M22-KC10 Kontaktní prvek, šroubové svorky, zadní upevnění, 1Z</t>
  </si>
  <si>
    <t>M22-KC01 Kontaktní prvek, šroubové svorky, zadní upevnění, 1V</t>
  </si>
  <si>
    <t>M22-XAK-CZ99 Označ štítek nouzového zastavení, IP66, prům=90, CZ</t>
  </si>
  <si>
    <t>Laboratorní zdroj  např. EA 4000(schuco zásuvky vyměnit za cz)</t>
  </si>
  <si>
    <t>stahovací zásuvkový box nad stoly. typ HA 001, 2x230V, 1x24V AC, 1x24V DC, WPO wetec.de (schuco zásuvky vyměnit za CZ, IP44)</t>
  </si>
  <si>
    <t>krabice včetně zdířek k propojení se zdrojem 24VAC</t>
  </si>
  <si>
    <t>krabice včetně zdířek k propojení se zdrojem 24VDC</t>
  </si>
  <si>
    <t>sada laboratorních šnůr, dle požadavků školy</t>
  </si>
  <si>
    <t>Přístroje - celkem</t>
  </si>
  <si>
    <t>kabelové trasy, úložný materiál</t>
  </si>
  <si>
    <t>KPR 68 krabice univezální, hluboká pod om.</t>
  </si>
  <si>
    <t>8112 KRABICE, IP54</t>
  </si>
  <si>
    <t>DZ 35X100 ŽLAB KABELOVÝ DRÁTĚNÝ</t>
  </si>
  <si>
    <t>DZS/B SPOJKA</t>
  </si>
  <si>
    <t>DZDS 100/B PODPĚRA NA STĚNU</t>
  </si>
  <si>
    <t>KPO 8X97 KOTVA POŽÁRNĚ ODOLNÁ</t>
  </si>
  <si>
    <t>PARAPETNÍ ŽLAB NA STŮL</t>
  </si>
  <si>
    <t>kabelový žlab EKE 140x60</t>
  </si>
  <si>
    <t>KP EKE KRABICE DO KANÁLU</t>
  </si>
  <si>
    <t>8560-11 PODLOŽKA PŘÍSTROJOVÁ  PRO EKE 140X60 JEDNONÁSOBNÁ</t>
  </si>
  <si>
    <t>REKE 140 ROZPĚRKA EKE 140X60</t>
  </si>
  <si>
    <t>SK 40X33 STÍNÍCÍ KANÁL</t>
  </si>
  <si>
    <t>kryt koncový 8561</t>
  </si>
  <si>
    <t>PROPOJOVACÍ LANKO STÍNĚNÍ KANÁLU PLKS</t>
  </si>
  <si>
    <t>kabelové trasy, úložný materiál - celkem</t>
  </si>
  <si>
    <t>Ostatní elektromontážní práce a materiál</t>
  </si>
  <si>
    <t>PL7-B50/3 Jistič PL7, char B, 3-pólový, Icn=10kA, In=50A</t>
  </si>
  <si>
    <t>zámečnické úpravy v RE-H + el. propojení</t>
  </si>
  <si>
    <t>stavební sádra</t>
  </si>
  <si>
    <t>kg</t>
  </si>
  <si>
    <t>Montáž rozváděčů litinových, hliníkových nebo plastových sestavy hmotnosti</t>
  </si>
  <si>
    <t xml:space="preserve"> přes 50 do 100kg</t>
  </si>
  <si>
    <t>Ukončení vodičů izolovaných s označením a zapojením v rozváděči nebo na přístroji</t>
  </si>
  <si>
    <t xml:space="preserve"> do 2,5 mm2</t>
  </si>
  <si>
    <t xml:space="preserve"> 4 mm2</t>
  </si>
  <si>
    <t xml:space="preserve"> 6 mm2</t>
  </si>
  <si>
    <t xml:space="preserve"> 10 mm2</t>
  </si>
  <si>
    <t xml:space="preserve"> 16 mm2</t>
  </si>
  <si>
    <t>Ostatní elektromontážní práce a materiál - celkem</t>
  </si>
  <si>
    <t>Elektromontáže - celkem</t>
  </si>
  <si>
    <t>Podružný materiál</t>
  </si>
  <si>
    <t>Elektromontáže silnoproud - celkem</t>
  </si>
  <si>
    <t>Ostatní práce HZS</t>
  </si>
  <si>
    <t>výměna HDV v úseku mezi HDS a REH (odhad)</t>
  </si>
  <si>
    <t>demonzáž stáv RE-H, provizorní přeppojování a osazení nové RE-H (odhad)</t>
  </si>
  <si>
    <t>zaučení obsluhy</t>
  </si>
  <si>
    <t>výchozí revize elektro</t>
  </si>
  <si>
    <t>Ostatní práce HZS - celkem</t>
  </si>
  <si>
    <t>Stavební výpomoce</t>
  </si>
  <si>
    <t>VYBOURANI OTVORU VE ZDIVU</t>
  </si>
  <si>
    <t>CIHELNEM DO PLOCHY 9 dm2</t>
  </si>
  <si>
    <t xml:space="preserve"> Stena do 150mm</t>
  </si>
  <si>
    <t>CIHELNEM DO PLOCHY 2.25 dm2</t>
  </si>
  <si>
    <t xml:space="preserve"> Stena do 450mm</t>
  </si>
  <si>
    <t xml:space="preserve"> Stena do 600mm</t>
  </si>
  <si>
    <t>VYBOURANI OTVORU VE ZDIVU pro rozvaděč</t>
  </si>
  <si>
    <t>otvor 600x1020x130 mm</t>
  </si>
  <si>
    <t>VYBOURANI OTVORU VE STENE</t>
  </si>
  <si>
    <t>BETONOVE DO PLOCHY 9 dm2</t>
  </si>
  <si>
    <t>VYSEKANI KAPES VE ZDIVU</t>
  </si>
  <si>
    <t>CIHELNEM PRO KRABICE</t>
  </si>
  <si>
    <t xml:space="preserve"> 100x100x50 mm</t>
  </si>
  <si>
    <t xml:space="preserve"> 150x150x100 mm</t>
  </si>
  <si>
    <t>VYSEKANI RYH VE ZDIVU</t>
  </si>
  <si>
    <t>CIHELNEM - HLOUBKA 30mm</t>
  </si>
  <si>
    <t xml:space="preserve"> Sire 30 mm</t>
  </si>
  <si>
    <t xml:space="preserve"> Sire 70 mm</t>
  </si>
  <si>
    <t>CIHELNEM - HLOUBKA 50mm</t>
  </si>
  <si>
    <t xml:space="preserve"> Sire 300 mm</t>
  </si>
  <si>
    <t>VYSEKANI RYH V BETONOVYCH</t>
  </si>
  <si>
    <t>stropech - HLOUBKA 30mm</t>
  </si>
  <si>
    <t>ZAZDIVKA OTVORU O PLOSE DO</t>
  </si>
  <si>
    <t>2.25 dm2 VE ZDIVU</t>
  </si>
  <si>
    <t xml:space="preserve"> Stena do 300mm</t>
  </si>
  <si>
    <t>HRUBA VYPLN RYH MALTOU</t>
  </si>
  <si>
    <t xml:space="preserve"> Jakekoliv sire</t>
  </si>
  <si>
    <t>m2</t>
  </si>
  <si>
    <t>LESENI LEHKE PRACOVNI O VYSCE</t>
  </si>
  <si>
    <t>LESENOVE PODLAHY</t>
  </si>
  <si>
    <t xml:space="preserve"> Do 1.2 m</t>
  </si>
  <si>
    <t>Pomocné stavební práce (zejména část. demontáž a opětovné uvedení do stáv. stavu stropního kazetového podledu v 1.PP - délka cca 35m)  - odhad. Ppřesný rozsah určí realizační firma</t>
  </si>
  <si>
    <t>kpl</t>
  </si>
  <si>
    <t>Stavební výpomoce - celkem</t>
  </si>
  <si>
    <t>Strukturovaná kabeláž</t>
  </si>
  <si>
    <t>technologie- telefony, Rack</t>
  </si>
  <si>
    <t>VOIP telefonní modul analog</t>
  </si>
  <si>
    <t>VOIP telefonní modul digital (příprava kvůli výtahu)</t>
  </si>
  <si>
    <t xml:space="preserve">NK6PC1MY Patch kabel CAT6 UTP délky dle potřeby_x000D_
</t>
  </si>
  <si>
    <t>parametrizace</t>
  </si>
  <si>
    <t>technologie- DATA, Rack</t>
  </si>
  <si>
    <t>NK6PC1MY Patch kabel CAT6 UTP délky dle potřeby</t>
  </si>
  <si>
    <t>Zásuvka datová 2xRJ-45 cat 5e - kompletní sestava</t>
  </si>
  <si>
    <t>5014A-A100 B Kryt zásuvky komunikační s popis. polem</t>
  </si>
  <si>
    <t>3901A-B10 B Rámeček pro elektroinstalační přístroje, jednonásobný</t>
  </si>
  <si>
    <t>5014A-B1018 Maska nosná s 2 otvory</t>
  </si>
  <si>
    <t>SXKJ-5-UTP-BK-SA keystone CAT5 UTP RJ45 černý samořezný</t>
  </si>
  <si>
    <t>Zásuvka datová 1xRJ-45 cat 5e - kompletní sestava</t>
  </si>
  <si>
    <t>5014A-B1017 Maska nosná s 2 otvory</t>
  </si>
  <si>
    <t>Zásuvka HDMI - kompletní sestava</t>
  </si>
  <si>
    <t>0230-0-00432 zásuvka komunikační</t>
  </si>
  <si>
    <t>5014A-A00040 B kryk komunikační zásuvky přímě</t>
  </si>
  <si>
    <t>3901A-B20 B Rámeček pro elektroinstalační přístroje, jednonásobný</t>
  </si>
  <si>
    <t>Trasy</t>
  </si>
  <si>
    <t>trubka ohebná d=16</t>
  </si>
  <si>
    <t>trubka ohebná d=32</t>
  </si>
  <si>
    <t>Lišta LHD 50x20 HD</t>
  </si>
  <si>
    <t>kabel datový UTP Cat.5E 4x2xAWG24, LS0H</t>
  </si>
  <si>
    <t>Ostatní</t>
  </si>
  <si>
    <t>Pomocné stavební práce (průrazy)</t>
  </si>
  <si>
    <t>Drážkování</t>
  </si>
  <si>
    <t>Dokumentace skutečného stavu</t>
  </si>
  <si>
    <t>Oživení a konfigurace systému</t>
  </si>
  <si>
    <t>Certifikační měřící protokoly</t>
  </si>
  <si>
    <t>Drobný a nespecifikovaný (podpěry na hl. trasu v podhledu</t>
  </si>
  <si>
    <t>Režie a příprava zakázky</t>
  </si>
  <si>
    <t>Dopravné a skladné</t>
  </si>
  <si>
    <t>Zaškolení obsluhy</t>
  </si>
  <si>
    <t>Strukturovaná kabeláž  - celkem</t>
  </si>
  <si>
    <t>Přesný čas</t>
  </si>
  <si>
    <t>Hodiny</t>
  </si>
  <si>
    <t>analogové podružné nástěnné hodiny Mobotime typ 3118.A.28, 24-60V, IP20</t>
  </si>
  <si>
    <t>kabel napájecí a pulsní JYTY 2Dx1</t>
  </si>
  <si>
    <t>Krabice odbočná pod omítku. IP54</t>
  </si>
  <si>
    <t>3</t>
  </si>
  <si>
    <t>Krabice odbočná na povrch (podhled)</t>
  </si>
  <si>
    <t>dopojení v mat. hodinách včetně potřebného materiálu</t>
  </si>
  <si>
    <t>Přesný čas  - celkem</t>
  </si>
  <si>
    <t>Zvonění</t>
  </si>
  <si>
    <t>zvonek</t>
  </si>
  <si>
    <t>Zvonek chodbový CSA 24 , 95 dB</t>
  </si>
  <si>
    <t>Zvonění  - celkem</t>
  </si>
  <si>
    <t>Domácí telefony</t>
  </si>
  <si>
    <t>technologie</t>
  </si>
  <si>
    <t xml:space="preserve">Zdroj pro systém 1083/20A, 10 DIN modulů (náhrada za 1083/20)_x000D_
</t>
  </si>
  <si>
    <t>1083/50 Interface pro 2 vstupy a 4 stoupačky, 10 DIN modulů</t>
  </si>
  <si>
    <t>1083/50Kodér s integr. hlasovou jednotkou, 2 tlačítka, 1 modul 1148</t>
  </si>
  <si>
    <t>Instalační krabice pro panel 1148 (1145/51), 1 modul</t>
  </si>
  <si>
    <t>1148/61Upevňovací a  krycí rámeček, 1 modul</t>
  </si>
  <si>
    <t>1083/55 Distributor pro 4 účastníky</t>
  </si>
  <si>
    <t>- 261752 Domovní telefon komfortní pro systém 1083, 3 servisní tl., (mod. 1150)</t>
  </si>
  <si>
    <t>1158/611 Kryt proti dešti pro panel 1148 a 1158, 1 modul</t>
  </si>
  <si>
    <t>93082 El. zámek s momentovým kolíkem TO 5411, ~/=8-12V, stav. západka</t>
  </si>
  <si>
    <t>nerezový sloupek pro tlačítkové tablo, výška 1600mm, s podstavcek k přišroubování k základu</t>
  </si>
  <si>
    <t>kabel FTP 4x2x0,8 zemní</t>
  </si>
  <si>
    <t>kabel FTP 4x2x0,5</t>
  </si>
  <si>
    <t>vedení mezi tablem a zámkem např CYYA 2x1,0</t>
  </si>
  <si>
    <t>Drobný a nespecifikovaný materiál</t>
  </si>
  <si>
    <t>Domácí telefony 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</si>
  <si>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</si>
  <si>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</si>
  <si>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</si>
  <si>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</si>
  <si>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</si>
  <si>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</si>
  <si>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</si>
  <si>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</si>
  <si>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</si>
  <si>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</si>
  <si>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</si>
  <si>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</si>
  <si>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</si>
  <si>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</si>
  <si>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</si>
  <si>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</si>
  <si>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</si>
  <si>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</si>
  <si>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</si>
  <si>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</si>
  <si>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</si>
  <si>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</si>
  <si>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</si>
  <si>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</si>
  <si>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</si>
  <si>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</si>
  <si>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</si>
  <si>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</si>
  <si>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Elektromontáže</t>
  </si>
  <si>
    <t xml:space="preserve">    Kabeláže</t>
  </si>
  <si>
    <t xml:space="preserve">    Svítidla</t>
  </si>
  <si>
    <t xml:space="preserve">    Přístroje</t>
  </si>
  <si>
    <t xml:space="preserve">    kabelové trasy, úložný materiál</t>
  </si>
  <si>
    <t xml:space="preserve">    Ostatní elektromontážní práce a materiál</t>
  </si>
  <si>
    <t>Mat.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</si>
</sst>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挀彾㦐º☸§_x0008_"/>
      <charset val="238"/>
    </font>
    <font>
      <b/>
      <sz val="11"/>
      <color rgb="FF000000"/>
      <name val="敓潧⁥䥕挀彾㦐º☸§_x0008_"/>
      <charset val="238"/>
    </font>
    <font>
      <b/>
      <sz val="10"/>
      <color rgb="FF000000"/>
      <name val="敓潧⁥䥕挀彾㦐º☸§_x0008_"/>
      <charset val="238"/>
    </font>
    <font>
      <b/>
      <sz val="9"/>
      <color rgb="FF000000"/>
      <name val="敓潧⁥䥕挀彾㦐º☸§_x0008_"/>
      <charset val="238"/>
    </font>
    <font>
      <i/>
      <sz val="10"/>
      <color rgb="FF000000"/>
      <name val="敓潧⁥䥕挀彾㦐º☸§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/>
  </sheetViews>
  <sheetFormatPr defaultRowHeight="1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270</v>
      </c>
      <c r="C1" s="11" t="s">
        <v>271</v>
      </c>
      <c r="D1" s="3"/>
    </row>
    <row r="2" spans="1:4">
      <c r="A2" s="5" t="s">
        <v>272</v>
      </c>
      <c r="B2" s="14"/>
      <c r="C2" s="14"/>
      <c r="D2" s="3"/>
    </row>
    <row r="3" spans="1:4">
      <c r="A3" s="6" t="s">
        <v>273</v>
      </c>
      <c r="B3" s="13">
        <f>(Rozpočet!E5)</f>
        <v>0</v>
      </c>
      <c r="C3" s="13"/>
      <c r="D3" s="3"/>
    </row>
    <row r="4" spans="1:4">
      <c r="A4" s="6" t="s">
        <v>274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6" t="s">
        <v>275</v>
      </c>
      <c r="B5" s="13"/>
      <c r="C5" s="13">
        <f>(Rozpočet!E112+Rozpočet!E119+Rozpočet!E159+Rozpočet!E199+Rozpočet!E218+Rozpočet!E234+Rozpočet!E261) + 0</f>
        <v>0</v>
      </c>
      <c r="D5" s="3"/>
    </row>
    <row r="6" spans="1:4">
      <c r="A6" s="6" t="s">
        <v>276</v>
      </c>
      <c r="B6" s="13"/>
      <c r="C6" s="13">
        <f>(Rozpočet!G5) + (Rozpočet!G112+Rozpočet!G119+Rozpočet!G159+Rozpočet!G199+Rozpočet!G218+Rozpočet!G234+Rozpočet!G261) + 0</f>
        <v>0</v>
      </c>
      <c r="D6" s="3"/>
    </row>
    <row r="7" spans="1:4">
      <c r="A7" s="7" t="s">
        <v>277</v>
      </c>
      <c r="B7" s="15">
        <f>B3 + B4</f>
        <v>0</v>
      </c>
      <c r="C7" s="15">
        <f>C3 + C4 + C5 + C6</f>
        <v>0</v>
      </c>
      <c r="D7" s="3"/>
    </row>
    <row r="8" spans="1:4">
      <c r="A8" s="6" t="s">
        <v>278</v>
      </c>
      <c r="B8" s="13"/>
      <c r="C8" s="13">
        <f>(C5 + C6) * Parametry!B18 / 100</f>
        <v>0</v>
      </c>
      <c r="D8" s="3"/>
    </row>
    <row r="9" spans="1:4">
      <c r="A9" s="6" t="s">
        <v>279</v>
      </c>
      <c r="B9" s="13"/>
      <c r="C9" s="13">
        <f>0 + 0</f>
        <v>0</v>
      </c>
      <c r="D9" s="3"/>
    </row>
    <row r="10" spans="1:4">
      <c r="A10" s="6" t="s">
        <v>280</v>
      </c>
      <c r="B10" s="13"/>
      <c r="C10" s="13">
        <f>0 + 0</f>
        <v>0</v>
      </c>
      <c r="D10" s="3"/>
    </row>
    <row r="11" spans="1:4">
      <c r="A11" s="6" t="s">
        <v>281</v>
      </c>
      <c r="B11" s="13"/>
      <c r="C11" s="13">
        <f>(C9 + C10) * Parametry!B19 / 100</f>
        <v>0</v>
      </c>
      <c r="D11" s="3"/>
    </row>
    <row r="12" spans="1:4">
      <c r="A12" s="7" t="s">
        <v>282</v>
      </c>
      <c r="B12" s="15">
        <f>B7</f>
        <v>0</v>
      </c>
      <c r="C12" s="15">
        <f>C7 + C8 + C9 + C10 + C11</f>
        <v>0</v>
      </c>
      <c r="D12" s="3"/>
    </row>
    <row r="13" spans="1:4">
      <c r="A13" s="6" t="s">
        <v>283</v>
      </c>
      <c r="B13" s="13"/>
      <c r="C13" s="13">
        <f>(B12 + C12) * Parametry!B20 / 100</f>
        <v>0</v>
      </c>
      <c r="D13" s="3"/>
    </row>
    <row r="14" spans="1:4">
      <c r="A14" s="6" t="s">
        <v>284</v>
      </c>
      <c r="B14" s="13"/>
      <c r="C14" s="13">
        <f>(B12 + C12) * Parametry!B21 / 100</f>
        <v>0</v>
      </c>
      <c r="D14" s="3"/>
    </row>
    <row r="15" spans="1:4">
      <c r="A15" s="6" t="s">
        <v>285</v>
      </c>
      <c r="B15" s="13"/>
      <c r="C15" s="13">
        <f>(B7 + C7) * Parametry!B22 / 100</f>
        <v>0</v>
      </c>
      <c r="D15" s="3"/>
    </row>
    <row r="16" spans="1:4">
      <c r="A16" s="5" t="s">
        <v>286</v>
      </c>
      <c r="B16" s="14"/>
      <c r="C16" s="14">
        <f>B12 + C12 + C13 + C14 + C15</f>
        <v>0</v>
      </c>
      <c r="D16" s="3"/>
    </row>
    <row r="17" spans="1:4">
      <c r="A17" s="6" t="s">
        <v>15</v>
      </c>
      <c r="B17" s="13"/>
      <c r="C17" s="13"/>
      <c r="D17" s="3"/>
    </row>
    <row r="18" spans="1:4">
      <c r="A18" s="5" t="s">
        <v>287</v>
      </c>
      <c r="B18" s="14"/>
      <c r="C18" s="14"/>
      <c r="D18" s="3"/>
    </row>
    <row r="19" spans="1:4">
      <c r="A19" s="6" t="s">
        <v>288</v>
      </c>
      <c r="B19" s="13"/>
      <c r="C19" s="13">
        <f>C12 * Parametry!B23 / 100</f>
        <v>0</v>
      </c>
      <c r="D19" s="3"/>
    </row>
    <row r="20" spans="1:4">
      <c r="A20" s="6" t="s">
        <v>289</v>
      </c>
      <c r="B20" s="13"/>
      <c r="C20" s="13">
        <f>C12 * Parametry!B24 / 100</f>
        <v>0</v>
      </c>
      <c r="D20" s="3"/>
    </row>
    <row r="21" spans="1:4">
      <c r="A21" s="5" t="s">
        <v>290</v>
      </c>
      <c r="B21" s="14"/>
      <c r="C21" s="14">
        <f>C19 + C20</f>
        <v>0</v>
      </c>
      <c r="D21" s="3"/>
    </row>
    <row r="22" spans="1:4">
      <c r="A22" s="6" t="s">
        <v>291</v>
      </c>
      <c r="B22" s="13"/>
      <c r="C22" s="13">
        <f>Parametry!B25 * Parametry!B28 * (C16 * Parametry!B27)^Parametry!B26</f>
        <v>0</v>
      </c>
      <c r="D22" s="3"/>
    </row>
    <row r="23" spans="1:4">
      <c r="A23" s="6" t="s">
        <v>15</v>
      </c>
      <c r="B23" s="13"/>
      <c r="C23" s="13"/>
      <c r="D23" s="3"/>
    </row>
    <row r="24" spans="1:4">
      <c r="A24" s="4" t="s">
        <v>292</v>
      </c>
      <c r="B24" s="12"/>
      <c r="C24" s="12">
        <f>C16 + C21 + C22</f>
        <v>0</v>
      </c>
      <c r="D24" s="3"/>
    </row>
    <row r="25" spans="1:4">
      <c r="A25" s="6" t="s">
        <v>293</v>
      </c>
      <c r="B25" s="13">
        <f>(SUM(Rozpočet!E3:E4)+SUM(Rozpočet!E238:E260)) + (SUM(Rozpočet!G3:G4)+SUM(Rozpočet!G238:G260)) + B4 + C4 + C8 + C11 + C13 + C14 + C15 + C21 + C22</f>
        <v>0</v>
      </c>
      <c r="C25" s="13">
        <f>B25 * Parametry!B31 / 100</f>
        <v>0</v>
      </c>
      <c r="D25" s="3"/>
    </row>
    <row r="26" spans="1:4">
      <c r="A26" s="6" t="s">
        <v>294</v>
      </c>
      <c r="B26" s="13">
        <f>(SUM(Rozpočet!E238,Rozpočet!E249,Rozpočet!E254)) + (SUM(Rozpočet!G238,Rozpočet!G249,Rozpočet!G254))</f>
        <v>0</v>
      </c>
      <c r="C26" s="13">
        <f>B26 * Parametry!B32 / 100</f>
        <v>0</v>
      </c>
      <c r="D26" s="3"/>
    </row>
    <row r="27" spans="1:4">
      <c r="A27" s="4" t="s">
        <v>295</v>
      </c>
      <c r="B27" s="12"/>
      <c r="C27" s="12">
        <f>C24 + C25 + C26</f>
        <v>0</v>
      </c>
      <c r="D27" s="3"/>
    </row>
    <row r="28" spans="1:4">
      <c r="A28" s="6" t="s">
        <v>15</v>
      </c>
      <c r="B28" s="13"/>
      <c r="C28" s="13"/>
      <c r="D28" s="3"/>
    </row>
    <row r="29" spans="1:4">
      <c r="A29" s="6" t="s">
        <v>296</v>
      </c>
      <c r="B29" s="13"/>
      <c r="C29" s="13">
        <f>C24 * Parametry!B29 / 100</f>
        <v>0</v>
      </c>
      <c r="D29" s="3"/>
    </row>
    <row r="30" spans="1:4">
      <c r="A30" s="6" t="s">
        <v>296</v>
      </c>
      <c r="B30" s="13"/>
      <c r="C30" s="13">
        <f>C24 * Parametry!B30 / 100</f>
        <v>0</v>
      </c>
      <c r="D30" s="3"/>
    </row>
    <row r="31" spans="1:4">
      <c r="A31" s="5" t="s">
        <v>297</v>
      </c>
      <c r="B31" s="19" t="s">
        <v>51</v>
      </c>
      <c r="C31" s="19" t="s">
        <v>52</v>
      </c>
      <c r="D31" s="3"/>
    </row>
    <row r="32" spans="1:4">
      <c r="A32" s="6" t="s">
        <v>56</v>
      </c>
      <c r="B32" s="13">
        <f>(Rozpočet!E5)</f>
        <v>0</v>
      </c>
      <c r="C32" s="13">
        <f>(Rozpočet!G5)</f>
        <v>0</v>
      </c>
      <c r="D32" s="3"/>
    </row>
    <row r="33" spans="1:4">
      <c r="A33" s="6" t="s">
        <v>61</v>
      </c>
      <c r="B33" s="13">
        <f>(Rozpočet!E112)</f>
        <v>0</v>
      </c>
      <c r="C33" s="13">
        <f>(Rozpočet!G112)</f>
        <v>0</v>
      </c>
      <c r="D33" s="3"/>
    </row>
    <row r="34" spans="1:4">
      <c r="A34" s="6" t="s">
        <v>298</v>
      </c>
      <c r="B34" s="13">
        <f>(Rozpočet!E110)</f>
        <v>0</v>
      </c>
      <c r="C34" s="13">
        <f>(Rozpočet!G110)</f>
        <v>0</v>
      </c>
      <c r="D34" s="3"/>
    </row>
    <row r="35" spans="1:4">
      <c r="A35" s="6" t="s">
        <v>299</v>
      </c>
      <c r="B35" s="13">
        <f>(Rozpočet!E28)</f>
        <v>0</v>
      </c>
      <c r="C35" s="13">
        <f>(Rozpočet!G28)</f>
        <v>0</v>
      </c>
      <c r="D35" s="3"/>
    </row>
    <row r="36" spans="1:4">
      <c r="A36" s="6" t="s">
        <v>300</v>
      </c>
      <c r="B36" s="13">
        <f>(Rozpočet!E42)</f>
        <v>0</v>
      </c>
      <c r="C36" s="13">
        <f>(Rozpočet!G42)</f>
        <v>0</v>
      </c>
      <c r="D36" s="3"/>
    </row>
    <row r="37" spans="1:4">
      <c r="A37" s="6" t="s">
        <v>301</v>
      </c>
      <c r="B37" s="13">
        <f>(Rozpočet!E78)</f>
        <v>0</v>
      </c>
      <c r="C37" s="13">
        <f>(Rozpočet!G78)</f>
        <v>0</v>
      </c>
      <c r="D37" s="3"/>
    </row>
    <row r="38" spans="1:4">
      <c r="A38" s="6" t="s">
        <v>302</v>
      </c>
      <c r="B38" s="13">
        <f>(Rozpočet!E95)</f>
        <v>0</v>
      </c>
      <c r="C38" s="13">
        <f>(Rozpočet!G95)</f>
        <v>0</v>
      </c>
      <c r="D38" s="3"/>
    </row>
    <row r="39" spans="1:4">
      <c r="A39" s="6" t="s">
        <v>303</v>
      </c>
      <c r="B39" s="13">
        <f>(Rozpočet!E109)</f>
        <v>0</v>
      </c>
      <c r="C39" s="13">
        <f>(Rozpočet!G109)</f>
        <v>0</v>
      </c>
      <c r="D39" s="3"/>
    </row>
    <row r="40" spans="1:4">
      <c r="A40" s="6" t="s">
        <v>164</v>
      </c>
      <c r="B40" s="13">
        <f>(Rozpočet!E119)</f>
        <v>0</v>
      </c>
      <c r="C40" s="13">
        <f>(Rozpočet!G119)</f>
        <v>0</v>
      </c>
      <c r="D40" s="3"/>
    </row>
    <row r="41" spans="1:4">
      <c r="A41" s="6" t="s">
        <v>170</v>
      </c>
      <c r="B41" s="13">
        <f>(Rozpočet!E159)</f>
        <v>0</v>
      </c>
      <c r="C41" s="13">
        <f>(Rozpočet!G159)</f>
        <v>0</v>
      </c>
      <c r="D41" s="3"/>
    </row>
    <row r="42" spans="1:4">
      <c r="A42" s="6" t="s">
        <v>205</v>
      </c>
      <c r="B42" s="13">
        <f>(Rozpočet!E199)</f>
        <v>0</v>
      </c>
      <c r="C42" s="13">
        <f>(Rozpočet!G199)</f>
        <v>0</v>
      </c>
      <c r="D42" s="3"/>
    </row>
    <row r="43" spans="1:4">
      <c r="A43" s="6" t="s">
        <v>240</v>
      </c>
      <c r="B43" s="13">
        <f>(Rozpočet!E218)</f>
        <v>0</v>
      </c>
      <c r="C43" s="13">
        <f>(Rozpočet!G218)</f>
        <v>0</v>
      </c>
      <c r="D43" s="3"/>
    </row>
    <row r="44" spans="1:4">
      <c r="A44" s="6" t="s">
        <v>249</v>
      </c>
      <c r="B44" s="13">
        <f>(Rozpočet!E234)</f>
        <v>0</v>
      </c>
      <c r="C44" s="13">
        <f>(Rozpočet!G234)</f>
        <v>0</v>
      </c>
      <c r="D44" s="3"/>
    </row>
    <row r="45" spans="1:4">
      <c r="A45" s="6" t="s">
        <v>253</v>
      </c>
      <c r="B45" s="13">
        <f>(Rozpočet!E261)</f>
        <v>0</v>
      </c>
      <c r="C45" s="13">
        <f>(Rozpočet!G261)</f>
        <v>0</v>
      </c>
      <c r="D45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3"/>
  <sheetViews>
    <sheetView workbookViewId="0"/>
  </sheetViews>
  <sheetFormatPr defaultRowHeight="15"/>
  <cols>
    <col min="1" max="1" width="120.28515625" style="1" customWidth="1"/>
    <col min="2" max="2" width="3.28515625" style="1" customWidth="1"/>
    <col min="3" max="3" width="6.42578125" style="10" bestFit="1" customWidth="1"/>
    <col min="4" max="4" width="7.140625" style="10" bestFit="1" customWidth="1"/>
    <col min="5" max="5" width="9.85546875" style="10" customWidth="1"/>
    <col min="6" max="6" width="6.42578125" style="10" bestFit="1" customWidth="1"/>
    <col min="7" max="7" width="12" style="10" customWidth="1"/>
    <col min="8" max="8" width="5.28515625" style="10" bestFit="1" customWidth="1"/>
    <col min="9" max="9" width="11.42578125" style="10" bestFit="1" customWidth="1"/>
    <col min="12" max="12" width="2" style="9" hidden="1" customWidth="1"/>
  </cols>
  <sheetData>
    <row r="1" spans="1:12">
      <c r="A1" s="2" t="s">
        <v>0</v>
      </c>
      <c r="B1" s="2" t="s">
        <v>49</v>
      </c>
      <c r="C1" s="11" t="s">
        <v>50</v>
      </c>
      <c r="D1" s="11" t="s">
        <v>51</v>
      </c>
      <c r="E1" s="11" t="s">
        <v>304</v>
      </c>
      <c r="F1" s="11" t="s">
        <v>52</v>
      </c>
      <c r="G1" s="11" t="s">
        <v>53</v>
      </c>
      <c r="H1" s="11" t="s">
        <v>54</v>
      </c>
      <c r="I1" s="11" t="s">
        <v>55</v>
      </c>
      <c r="J1" s="3"/>
      <c r="K1" s="3"/>
      <c r="L1" s="9">
        <f>Parametry!B33/100*E12+Parametry!B33/100*E13+Parametry!B33/100*E14+Parametry!B33/100*E15+Parametry!B33/100*E17+Parametry!B33/100*E18+Parametry!B33/100*E19+Parametry!B33/100*E20+Parametry!B33/100*E21+Parametry!B33/100*E22+Parametry!B33/100*E23+Parametry!B33/100*E24+Parametry!B33/100*E25+Parametry!B33/100*E26+Parametry!B33/100*E27+Parametry!B33/100*E31+Parametry!B33/100*E32+Parametry!B33/100*E35+Parametry!B33/100*E36+Parametry!B33/100*E37+Parametry!B33/100*E38+Parametry!B33/100*E39+Parametry!B33/100*E40</f>
        <v>0</v>
      </c>
    </row>
    <row r="2" spans="1:12">
      <c r="A2" s="4" t="s">
        <v>56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  <c r="L2" s="9">
        <f>L1+Parametry!B33/100*E41+Parametry!B33/100*E45+Parametry!B33/100*E46+Parametry!B33/100*E47+Parametry!B33/100*E48+Parametry!B33/100*E49+Parametry!B33/100*E50+Parametry!B33/100*E51+Parametry!B33/100*E52+Parametry!B33/100*E53+Parametry!B33/100*E54+Parametry!B33/100*E55+Parametry!B33/100*E56+Parametry!B33/100*E57+Parametry!B33/100*E58+Parametry!B33/100*E60+Parametry!B33/100*E61+Parametry!B33/100*E62+Parametry!B33/100*E63+Parametry!B33/100*E65+Parametry!B33/100*E66+Parametry!B33/100*E68+Parametry!B33/100*E69</f>
        <v>0</v>
      </c>
    </row>
    <row r="3" spans="1:12">
      <c r="A3" s="6" t="s">
        <v>57</v>
      </c>
      <c r="B3" s="6" t="s">
        <v>58</v>
      </c>
      <c r="C3" s="13">
        <v>1</v>
      </c>
      <c r="D3" s="13"/>
      <c r="E3" s="13">
        <f>C3*D3</f>
        <v>0</v>
      </c>
      <c r="F3" s="13"/>
      <c r="G3" s="13">
        <f>C3*F3</f>
        <v>0</v>
      </c>
      <c r="H3" s="13">
        <f>D3+F3</f>
        <v>0</v>
      </c>
      <c r="I3" s="13">
        <f>E3+G3</f>
        <v>0</v>
      </c>
      <c r="J3" s="3"/>
      <c r="K3" s="3"/>
      <c r="L3" s="9">
        <f>L2+Parametry!B33/100*E70+Parametry!B33/100*E71+Parametry!B33/100*E72+Parametry!B33/100*E81+Parametry!B33/100*E82+Parametry!B33/100*E83+Parametry!B33/100*E84+Parametry!B33/100*E85+Parametry!B33/100*E86+Parametry!B33/100*E89+Parametry!B33/100*E90+Parametry!B33/100*E91+Parametry!B33/100*E92+Parametry!B33/100*E98+Parametry!B33/100*E102+Parametry!B33/100*E104+Parametry!B33/100*E105+Parametry!B33/100*E106+Parametry!B33/100*E107+Parametry!B33/100*E108+Parametry!B33/100*E125+Parametry!B33/100*E128</f>
        <v>0</v>
      </c>
    </row>
    <row r="4" spans="1:12">
      <c r="A4" s="6" t="s">
        <v>59</v>
      </c>
      <c r="B4" s="6" t="s">
        <v>58</v>
      </c>
      <c r="C4" s="13">
        <v>1</v>
      </c>
      <c r="D4" s="13"/>
      <c r="E4" s="13">
        <f>C4*D4</f>
        <v>0</v>
      </c>
      <c r="F4" s="13"/>
      <c r="G4" s="13">
        <f>C4*F4</f>
        <v>0</v>
      </c>
      <c r="H4" s="13">
        <f>D4+F4</f>
        <v>0</v>
      </c>
      <c r="I4" s="13">
        <f>E4+G4</f>
        <v>0</v>
      </c>
      <c r="J4" s="3"/>
      <c r="K4" s="3"/>
      <c r="L4" s="9">
        <f>Parametry!B33/100*E12+Parametry!B33/100*E13+Parametry!B33/100*E14+Parametry!B33/100*E15+Parametry!B33/100*E17+Parametry!B33/100*E18+Parametry!B33/100*E19+Parametry!B33/100*E20+Parametry!B33/100*E21+Parametry!B33/100*E22+Parametry!B33/100*E23+Parametry!B33/100*E24+Parametry!B33/100*E25+Parametry!B33/100*E26+Parametry!B33/100*E27+Parametry!B33/100*E31+Parametry!B33/100*E32+Parametry!B33/100*E35+Parametry!B33/100*E36+Parametry!B33/100*E37+Parametry!B33/100*E38+Parametry!B33/100*E39+Parametry!B33/100*E40</f>
        <v>0</v>
      </c>
    </row>
    <row r="5" spans="1:12">
      <c r="A5" s="4" t="s">
        <v>60</v>
      </c>
      <c r="B5" s="4" t="s">
        <v>15</v>
      </c>
      <c r="C5" s="12"/>
      <c r="D5" s="12"/>
      <c r="E5" s="12">
        <f>SUM(E3:E4)</f>
        <v>0</v>
      </c>
      <c r="F5" s="12"/>
      <c r="G5" s="12">
        <f>SUM(G3:G4)</f>
        <v>0</v>
      </c>
      <c r="H5" s="12"/>
      <c r="I5" s="12">
        <f>SUM(I3:I4)</f>
        <v>0</v>
      </c>
      <c r="J5" s="3"/>
      <c r="K5" s="3"/>
      <c r="L5" s="9">
        <f>L4+Parametry!B33/100*E41+Parametry!B33/100*E45+Parametry!B33/100*E46+Parametry!B33/100*E47+Parametry!B33/100*E48+Parametry!B33/100*E49+Parametry!B33/100*E50+Parametry!B33/100*E51+Parametry!B33/100*E52+Parametry!B33/100*E53+Parametry!B33/100*E54+Parametry!B33/100*E55+Parametry!B33/100*E56+Parametry!B33/100*E57+Parametry!B33/100*E58+Parametry!B33/100*E60+Parametry!B33/100*E61+Parametry!B33/100*E62+Parametry!B33/100*E63+Parametry!B33/100*E65+Parametry!B33/100*E66+Parametry!B33/100*E68+Parametry!B33/100*E69</f>
        <v>0</v>
      </c>
    </row>
    <row r="6" spans="1:12">
      <c r="A6" s="6" t="s">
        <v>15</v>
      </c>
      <c r="B6" s="6" t="s">
        <v>15</v>
      </c>
      <c r="C6" s="13"/>
      <c r="D6" s="13"/>
      <c r="E6" s="13"/>
      <c r="F6" s="13"/>
      <c r="G6" s="13"/>
      <c r="H6" s="13">
        <f>D6+F6</f>
        <v>0</v>
      </c>
      <c r="I6" s="13">
        <f>E6+G6</f>
        <v>0</v>
      </c>
      <c r="J6" s="3"/>
      <c r="K6" s="3"/>
      <c r="L6" s="9">
        <f>L5+Parametry!B33/100*E70+Parametry!B33/100*E71+Parametry!B33/100*E72+Parametry!B33/100*E81+Parametry!B33/100*E82+Parametry!B33/100*E83+Parametry!B33/100*E84+Parametry!B33/100*E85+Parametry!B33/100*E86+Parametry!B33/100*E89+Parametry!B33/100*E90+Parametry!B33/100*E91+Parametry!B33/100*E92+Parametry!B33/100*E98+Parametry!B33/100*E102+Parametry!B33/100*E104+Parametry!B33/100*E105+Parametry!B33/100*E106+Parametry!B33/100*E107+Parametry!B33/100*E108+Parametry!B33/100*E125+Parametry!B33/100*E128</f>
        <v>0</v>
      </c>
    </row>
    <row r="7" spans="1:12">
      <c r="A7" s="6" t="s">
        <v>15</v>
      </c>
      <c r="B7" s="6" t="s">
        <v>15</v>
      </c>
      <c r="C7" s="13"/>
      <c r="D7" s="13"/>
      <c r="E7" s="13"/>
      <c r="F7" s="13"/>
      <c r="G7" s="13"/>
      <c r="H7" s="13">
        <f>D7+F7</f>
        <v>0</v>
      </c>
      <c r="I7" s="13">
        <f>E7+G7</f>
        <v>0</v>
      </c>
      <c r="J7" s="3"/>
      <c r="K7" s="3"/>
    </row>
    <row r="8" spans="1:12">
      <c r="A8" s="4" t="s">
        <v>61</v>
      </c>
      <c r="B8" s="4" t="s">
        <v>15</v>
      </c>
      <c r="C8" s="12"/>
      <c r="D8" s="12"/>
      <c r="E8" s="12"/>
      <c r="F8" s="12"/>
      <c r="G8" s="12"/>
      <c r="H8" s="12"/>
      <c r="I8" s="12"/>
      <c r="J8" s="3"/>
      <c r="K8" s="3"/>
    </row>
    <row r="9" spans="1:12">
      <c r="A9" s="5" t="s">
        <v>62</v>
      </c>
      <c r="B9" s="5" t="s">
        <v>15</v>
      </c>
      <c r="C9" s="14"/>
      <c r="D9" s="14"/>
      <c r="E9" s="14"/>
      <c r="F9" s="14"/>
      <c r="G9" s="14"/>
      <c r="H9" s="14"/>
      <c r="I9" s="14"/>
      <c r="J9" s="3"/>
      <c r="K9" s="3"/>
    </row>
    <row r="10" spans="1:12">
      <c r="A10" s="7" t="s">
        <v>63</v>
      </c>
      <c r="B10" s="7" t="s">
        <v>15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2">
      <c r="A11" s="16" t="s">
        <v>64</v>
      </c>
      <c r="B11" s="16" t="s">
        <v>15</v>
      </c>
      <c r="C11" s="17"/>
      <c r="D11" s="17"/>
      <c r="E11" s="17"/>
      <c r="F11" s="17"/>
      <c r="G11" s="17"/>
      <c r="H11" s="17"/>
      <c r="I11" s="17"/>
      <c r="J11" s="3"/>
      <c r="K11" s="3"/>
    </row>
    <row r="12" spans="1:12">
      <c r="A12" s="6" t="s">
        <v>65</v>
      </c>
      <c r="B12" s="6" t="s">
        <v>66</v>
      </c>
      <c r="C12" s="13">
        <v>70</v>
      </c>
      <c r="D12" s="13"/>
      <c r="E12" s="13">
        <f>C12*D12</f>
        <v>0</v>
      </c>
      <c r="F12" s="13"/>
      <c r="G12" s="13">
        <f>C12*F12</f>
        <v>0</v>
      </c>
      <c r="H12" s="13">
        <f t="shared" ref="H12:I15" si="0">D12+F12</f>
        <v>0</v>
      </c>
      <c r="I12" s="13">
        <f t="shared" si="0"/>
        <v>0</v>
      </c>
      <c r="J12" s="3"/>
      <c r="K12" s="3"/>
    </row>
    <row r="13" spans="1:12">
      <c r="A13" s="6" t="s">
        <v>67</v>
      </c>
      <c r="B13" s="6" t="s">
        <v>66</v>
      </c>
      <c r="C13" s="13">
        <v>30</v>
      </c>
      <c r="D13" s="13"/>
      <c r="E13" s="13">
        <f>C13*D13</f>
        <v>0</v>
      </c>
      <c r="F13" s="13"/>
      <c r="G13" s="13">
        <f>C13*F13</f>
        <v>0</v>
      </c>
      <c r="H13" s="13">
        <f t="shared" si="0"/>
        <v>0</v>
      </c>
      <c r="I13" s="13">
        <f t="shared" si="0"/>
        <v>0</v>
      </c>
      <c r="J13" s="3"/>
      <c r="K13" s="3"/>
    </row>
    <row r="14" spans="1:12">
      <c r="A14" s="6" t="s">
        <v>68</v>
      </c>
      <c r="B14" s="6" t="s">
        <v>66</v>
      </c>
      <c r="C14" s="13">
        <v>50</v>
      </c>
      <c r="D14" s="13"/>
      <c r="E14" s="13">
        <f>C14*D14</f>
        <v>0</v>
      </c>
      <c r="F14" s="13"/>
      <c r="G14" s="13">
        <f>C14*F14</f>
        <v>0</v>
      </c>
      <c r="H14" s="13">
        <f t="shared" si="0"/>
        <v>0</v>
      </c>
      <c r="I14" s="13">
        <f t="shared" si="0"/>
        <v>0</v>
      </c>
      <c r="J14" s="3"/>
      <c r="K14" s="3"/>
    </row>
    <row r="15" spans="1:12">
      <c r="A15" s="6" t="s">
        <v>69</v>
      </c>
      <c r="B15" s="6" t="s">
        <v>66</v>
      </c>
      <c r="C15" s="13">
        <v>85</v>
      </c>
      <c r="D15" s="13"/>
      <c r="E15" s="13">
        <f>C15*D15</f>
        <v>0</v>
      </c>
      <c r="F15" s="13"/>
      <c r="G15" s="13">
        <f>C15*F15</f>
        <v>0</v>
      </c>
      <c r="H15" s="13">
        <f t="shared" si="0"/>
        <v>0</v>
      </c>
      <c r="I15" s="13">
        <f t="shared" si="0"/>
        <v>0</v>
      </c>
      <c r="J15" s="3"/>
      <c r="K15" s="3"/>
    </row>
    <row r="16" spans="1:12">
      <c r="A16" s="16" t="s">
        <v>70</v>
      </c>
      <c r="B16" s="16" t="s">
        <v>15</v>
      </c>
      <c r="C16" s="17"/>
      <c r="D16" s="17"/>
      <c r="E16" s="17"/>
      <c r="F16" s="17"/>
      <c r="G16" s="17"/>
      <c r="H16" s="17"/>
      <c r="I16" s="17"/>
      <c r="J16" s="3"/>
      <c r="K16" s="3"/>
    </row>
    <row r="17" spans="1:11">
      <c r="A17" s="6" t="s">
        <v>71</v>
      </c>
      <c r="B17" s="6" t="s">
        <v>66</v>
      </c>
      <c r="C17" s="13">
        <v>70</v>
      </c>
      <c r="D17" s="13"/>
      <c r="E17" s="13">
        <f t="shared" ref="E17:E27" si="1">C17*D17</f>
        <v>0</v>
      </c>
      <c r="F17" s="13"/>
      <c r="G17" s="13">
        <f t="shared" ref="G17:G27" si="2">C17*F17</f>
        <v>0</v>
      </c>
      <c r="H17" s="13">
        <f t="shared" ref="H17:H27" si="3">D17+F17</f>
        <v>0</v>
      </c>
      <c r="I17" s="13">
        <f t="shared" ref="I17:I27" si="4">E17+G17</f>
        <v>0</v>
      </c>
      <c r="J17" s="3"/>
      <c r="K17" s="3"/>
    </row>
    <row r="18" spans="1:11">
      <c r="A18" s="6" t="s">
        <v>72</v>
      </c>
      <c r="B18" s="6" t="s">
        <v>66</v>
      </c>
      <c r="C18" s="13">
        <v>90</v>
      </c>
      <c r="D18" s="13"/>
      <c r="E18" s="13">
        <f t="shared" si="1"/>
        <v>0</v>
      </c>
      <c r="F18" s="13"/>
      <c r="G18" s="13">
        <f t="shared" si="2"/>
        <v>0</v>
      </c>
      <c r="H18" s="13">
        <f t="shared" si="3"/>
        <v>0</v>
      </c>
      <c r="I18" s="13">
        <f t="shared" si="4"/>
        <v>0</v>
      </c>
      <c r="J18" s="3"/>
      <c r="K18" s="3"/>
    </row>
    <row r="19" spans="1:11">
      <c r="A19" s="6" t="s">
        <v>73</v>
      </c>
      <c r="B19" s="6" t="s">
        <v>66</v>
      </c>
      <c r="C19" s="13">
        <v>30</v>
      </c>
      <c r="D19" s="13"/>
      <c r="E19" s="13">
        <f t="shared" si="1"/>
        <v>0</v>
      </c>
      <c r="F19" s="13"/>
      <c r="G19" s="13">
        <f t="shared" si="2"/>
        <v>0</v>
      </c>
      <c r="H19" s="13">
        <f t="shared" si="3"/>
        <v>0</v>
      </c>
      <c r="I19" s="13">
        <f t="shared" si="4"/>
        <v>0</v>
      </c>
      <c r="J19" s="3"/>
      <c r="K19" s="3"/>
    </row>
    <row r="20" spans="1:11">
      <c r="A20" s="6" t="s">
        <v>74</v>
      </c>
      <c r="B20" s="6" t="s">
        <v>66</v>
      </c>
      <c r="C20" s="13">
        <v>370</v>
      </c>
      <c r="D20" s="13"/>
      <c r="E20" s="13">
        <f t="shared" si="1"/>
        <v>0</v>
      </c>
      <c r="F20" s="13"/>
      <c r="G20" s="13">
        <f t="shared" si="2"/>
        <v>0</v>
      </c>
      <c r="H20" s="13">
        <f t="shared" si="3"/>
        <v>0</v>
      </c>
      <c r="I20" s="13">
        <f t="shared" si="4"/>
        <v>0</v>
      </c>
      <c r="J20" s="3"/>
      <c r="K20" s="3"/>
    </row>
    <row r="21" spans="1:11">
      <c r="A21" s="6" t="s">
        <v>75</v>
      </c>
      <c r="B21" s="6" t="s">
        <v>66</v>
      </c>
      <c r="C21" s="13">
        <v>220</v>
      </c>
      <c r="D21" s="13"/>
      <c r="E21" s="13">
        <f t="shared" si="1"/>
        <v>0</v>
      </c>
      <c r="F21" s="13"/>
      <c r="G21" s="13">
        <f t="shared" si="2"/>
        <v>0</v>
      </c>
      <c r="H21" s="13">
        <f t="shared" si="3"/>
        <v>0</v>
      </c>
      <c r="I21" s="13">
        <f t="shared" si="4"/>
        <v>0</v>
      </c>
      <c r="J21" s="3"/>
      <c r="K21" s="3"/>
    </row>
    <row r="22" spans="1:11">
      <c r="A22" s="6" t="s">
        <v>76</v>
      </c>
      <c r="B22" s="6" t="s">
        <v>66</v>
      </c>
      <c r="C22" s="13">
        <v>90</v>
      </c>
      <c r="D22" s="13"/>
      <c r="E22" s="13">
        <f t="shared" si="1"/>
        <v>0</v>
      </c>
      <c r="F22" s="13"/>
      <c r="G22" s="13">
        <f t="shared" si="2"/>
        <v>0</v>
      </c>
      <c r="H22" s="13">
        <f t="shared" si="3"/>
        <v>0</v>
      </c>
      <c r="I22" s="13">
        <f t="shared" si="4"/>
        <v>0</v>
      </c>
      <c r="J22" s="3"/>
      <c r="K22" s="3"/>
    </row>
    <row r="23" spans="1:11">
      <c r="A23" s="6" t="s">
        <v>77</v>
      </c>
      <c r="B23" s="6" t="s">
        <v>66</v>
      </c>
      <c r="C23" s="13">
        <v>150</v>
      </c>
      <c r="D23" s="13"/>
      <c r="E23" s="13">
        <f t="shared" si="1"/>
        <v>0</v>
      </c>
      <c r="F23" s="13"/>
      <c r="G23" s="13">
        <f t="shared" si="2"/>
        <v>0</v>
      </c>
      <c r="H23" s="13">
        <f t="shared" si="3"/>
        <v>0</v>
      </c>
      <c r="I23" s="13">
        <f t="shared" si="4"/>
        <v>0</v>
      </c>
      <c r="J23" s="3"/>
      <c r="K23" s="3"/>
    </row>
    <row r="24" spans="1:11">
      <c r="A24" s="6" t="s">
        <v>78</v>
      </c>
      <c r="B24" s="6" t="s">
        <v>66</v>
      </c>
      <c r="C24" s="13">
        <v>45</v>
      </c>
      <c r="D24" s="13"/>
      <c r="E24" s="13">
        <f t="shared" si="1"/>
        <v>0</v>
      </c>
      <c r="F24" s="13"/>
      <c r="G24" s="13">
        <f t="shared" si="2"/>
        <v>0</v>
      </c>
      <c r="H24" s="13">
        <f t="shared" si="3"/>
        <v>0</v>
      </c>
      <c r="I24" s="13">
        <f t="shared" si="4"/>
        <v>0</v>
      </c>
      <c r="J24" s="3"/>
      <c r="K24" s="3"/>
    </row>
    <row r="25" spans="1:11">
      <c r="A25" s="6" t="s">
        <v>79</v>
      </c>
      <c r="B25" s="6" t="s">
        <v>66</v>
      </c>
      <c r="C25" s="13">
        <v>3</v>
      </c>
      <c r="D25" s="13"/>
      <c r="E25" s="13">
        <f t="shared" si="1"/>
        <v>0</v>
      </c>
      <c r="F25" s="13"/>
      <c r="G25" s="13">
        <f t="shared" si="2"/>
        <v>0</v>
      </c>
      <c r="H25" s="13">
        <f t="shared" si="3"/>
        <v>0</v>
      </c>
      <c r="I25" s="13">
        <f t="shared" si="4"/>
        <v>0</v>
      </c>
      <c r="J25" s="3"/>
      <c r="K25" s="3"/>
    </row>
    <row r="26" spans="1:11">
      <c r="A26" s="6" t="s">
        <v>80</v>
      </c>
      <c r="B26" s="6" t="s">
        <v>66</v>
      </c>
      <c r="C26" s="13">
        <v>1</v>
      </c>
      <c r="D26" s="13"/>
      <c r="E26" s="13">
        <f t="shared" si="1"/>
        <v>0</v>
      </c>
      <c r="F26" s="13"/>
      <c r="G26" s="13">
        <f t="shared" si="2"/>
        <v>0</v>
      </c>
      <c r="H26" s="13">
        <f t="shared" si="3"/>
        <v>0</v>
      </c>
      <c r="I26" s="13">
        <f t="shared" si="4"/>
        <v>0</v>
      </c>
      <c r="J26" s="3"/>
      <c r="K26" s="3"/>
    </row>
    <row r="27" spans="1:11">
      <c r="A27" s="6" t="s">
        <v>81</v>
      </c>
      <c r="B27" s="6" t="s">
        <v>66</v>
      </c>
      <c r="C27" s="13">
        <v>10</v>
      </c>
      <c r="D27" s="13"/>
      <c r="E27" s="13">
        <f t="shared" si="1"/>
        <v>0</v>
      </c>
      <c r="F27" s="13"/>
      <c r="G27" s="13">
        <f t="shared" si="2"/>
        <v>0</v>
      </c>
      <c r="H27" s="13">
        <f t="shared" si="3"/>
        <v>0</v>
      </c>
      <c r="I27" s="13">
        <f t="shared" si="4"/>
        <v>0</v>
      </c>
      <c r="J27" s="3"/>
      <c r="K27" s="3"/>
    </row>
    <row r="28" spans="1:11">
      <c r="A28" s="7" t="s">
        <v>82</v>
      </c>
      <c r="B28" s="7" t="s">
        <v>15</v>
      </c>
      <c r="C28" s="15"/>
      <c r="D28" s="15"/>
      <c r="E28" s="15">
        <f>SUM(E11:E27)</f>
        <v>0</v>
      </c>
      <c r="F28" s="15"/>
      <c r="G28" s="15">
        <f>SUM(G11:G27)</f>
        <v>0</v>
      </c>
      <c r="H28" s="15"/>
      <c r="I28" s="15">
        <f>SUM(I11:I27)</f>
        <v>0</v>
      </c>
      <c r="J28" s="3"/>
      <c r="K28" s="3"/>
    </row>
    <row r="29" spans="1:11">
      <c r="A29" s="6" t="s">
        <v>15</v>
      </c>
      <c r="B29" s="6" t="s">
        <v>15</v>
      </c>
      <c r="C29" s="13"/>
      <c r="D29" s="13"/>
      <c r="E29" s="13"/>
      <c r="F29" s="13"/>
      <c r="G29" s="13"/>
      <c r="H29" s="13">
        <f>D29+F29</f>
        <v>0</v>
      </c>
      <c r="I29" s="13">
        <f>E29+G29</f>
        <v>0</v>
      </c>
      <c r="J29" s="3"/>
      <c r="K29" s="3"/>
    </row>
    <row r="30" spans="1:11">
      <c r="A30" s="7" t="s">
        <v>83</v>
      </c>
      <c r="B30" s="7" t="s">
        <v>15</v>
      </c>
      <c r="C30" s="15"/>
      <c r="D30" s="15"/>
      <c r="E30" s="15"/>
      <c r="F30" s="15"/>
      <c r="G30" s="15"/>
      <c r="H30" s="15"/>
      <c r="I30" s="15"/>
      <c r="J30" s="3"/>
      <c r="K30" s="3"/>
    </row>
    <row r="31" spans="1:11">
      <c r="A31" s="6" t="s">
        <v>84</v>
      </c>
      <c r="B31" s="6" t="s">
        <v>58</v>
      </c>
      <c r="C31" s="13">
        <v>7</v>
      </c>
      <c r="D31" s="13"/>
      <c r="E31" s="13">
        <f t="shared" ref="E31:E41" si="5">C31*D31</f>
        <v>0</v>
      </c>
      <c r="F31" s="13"/>
      <c r="G31" s="13">
        <f t="shared" ref="G31:G41" si="6">C31*F31</f>
        <v>0</v>
      </c>
      <c r="H31" s="13">
        <f t="shared" ref="H31:H41" si="7">D31+F31</f>
        <v>0</v>
      </c>
      <c r="I31" s="13">
        <f t="shared" ref="I31:I41" si="8">E31+G31</f>
        <v>0</v>
      </c>
      <c r="J31" s="3"/>
      <c r="K31" s="3"/>
    </row>
    <row r="32" spans="1:11">
      <c r="A32" s="6" t="s">
        <v>85</v>
      </c>
      <c r="B32" s="6" t="s">
        <v>58</v>
      </c>
      <c r="C32" s="13">
        <v>6</v>
      </c>
      <c r="D32" s="13"/>
      <c r="E32" s="13">
        <f t="shared" si="5"/>
        <v>0</v>
      </c>
      <c r="F32" s="13"/>
      <c r="G32" s="13">
        <f t="shared" si="6"/>
        <v>0</v>
      </c>
      <c r="H32" s="13">
        <f t="shared" si="7"/>
        <v>0</v>
      </c>
      <c r="I32" s="13">
        <f t="shared" si="8"/>
        <v>0</v>
      </c>
      <c r="J32" s="3"/>
      <c r="K32" s="3"/>
    </row>
    <row r="33" spans="1:11">
      <c r="A33" s="6" t="s">
        <v>86</v>
      </c>
      <c r="B33" s="6" t="s">
        <v>58</v>
      </c>
      <c r="C33" s="13">
        <v>3</v>
      </c>
      <c r="D33" s="13"/>
      <c r="E33" s="13">
        <f t="shared" si="5"/>
        <v>0</v>
      </c>
      <c r="F33" s="13"/>
      <c r="G33" s="13">
        <f t="shared" si="6"/>
        <v>0</v>
      </c>
      <c r="H33" s="13">
        <f t="shared" si="7"/>
        <v>0</v>
      </c>
      <c r="I33" s="13">
        <f t="shared" si="8"/>
        <v>0</v>
      </c>
      <c r="J33" s="3"/>
      <c r="K33" s="3"/>
    </row>
    <row r="34" spans="1:11">
      <c r="A34" s="6" t="s">
        <v>87</v>
      </c>
      <c r="B34" s="6" t="s">
        <v>58</v>
      </c>
      <c r="C34" s="13">
        <v>2</v>
      </c>
      <c r="D34" s="13"/>
      <c r="E34" s="13">
        <f t="shared" si="5"/>
        <v>0</v>
      </c>
      <c r="F34" s="13"/>
      <c r="G34" s="13">
        <f t="shared" si="6"/>
        <v>0</v>
      </c>
      <c r="H34" s="13">
        <f t="shared" si="7"/>
        <v>0</v>
      </c>
      <c r="I34" s="13">
        <f t="shared" si="8"/>
        <v>0</v>
      </c>
      <c r="J34" s="3"/>
      <c r="K34" s="3"/>
    </row>
    <row r="35" spans="1:11">
      <c r="A35" s="6" t="s">
        <v>88</v>
      </c>
      <c r="B35" s="6" t="s">
        <v>58</v>
      </c>
      <c r="C35" s="13">
        <v>9</v>
      </c>
      <c r="D35" s="13"/>
      <c r="E35" s="13">
        <f t="shared" si="5"/>
        <v>0</v>
      </c>
      <c r="F35" s="13"/>
      <c r="G35" s="13">
        <f t="shared" si="6"/>
        <v>0</v>
      </c>
      <c r="H35" s="13">
        <f t="shared" si="7"/>
        <v>0</v>
      </c>
      <c r="I35" s="13">
        <f t="shared" si="8"/>
        <v>0</v>
      </c>
      <c r="J35" s="3"/>
      <c r="K35" s="3"/>
    </row>
    <row r="36" spans="1:11">
      <c r="A36" s="6" t="s">
        <v>89</v>
      </c>
      <c r="B36" s="6" t="s">
        <v>58</v>
      </c>
      <c r="C36" s="13">
        <v>15</v>
      </c>
      <c r="D36" s="13"/>
      <c r="E36" s="13">
        <f t="shared" si="5"/>
        <v>0</v>
      </c>
      <c r="F36" s="13"/>
      <c r="G36" s="13">
        <f t="shared" si="6"/>
        <v>0</v>
      </c>
      <c r="H36" s="13">
        <f t="shared" si="7"/>
        <v>0</v>
      </c>
      <c r="I36" s="13">
        <f t="shared" si="8"/>
        <v>0</v>
      </c>
      <c r="J36" s="3"/>
      <c r="K36" s="3"/>
    </row>
    <row r="37" spans="1:11">
      <c r="A37" s="6" t="s">
        <v>90</v>
      </c>
      <c r="B37" s="6" t="s">
        <v>58</v>
      </c>
      <c r="C37" s="13">
        <v>2</v>
      </c>
      <c r="D37" s="13"/>
      <c r="E37" s="13">
        <f t="shared" si="5"/>
        <v>0</v>
      </c>
      <c r="F37" s="13"/>
      <c r="G37" s="13">
        <f t="shared" si="6"/>
        <v>0</v>
      </c>
      <c r="H37" s="13">
        <f t="shared" si="7"/>
        <v>0</v>
      </c>
      <c r="I37" s="13">
        <f t="shared" si="8"/>
        <v>0</v>
      </c>
      <c r="J37" s="3"/>
      <c r="K37" s="3"/>
    </row>
    <row r="38" spans="1:11">
      <c r="A38" s="6" t="s">
        <v>91</v>
      </c>
      <c r="B38" s="6" t="s">
        <v>58</v>
      </c>
      <c r="C38" s="13">
        <v>5</v>
      </c>
      <c r="D38" s="13"/>
      <c r="E38" s="13">
        <f t="shared" si="5"/>
        <v>0</v>
      </c>
      <c r="F38" s="13"/>
      <c r="G38" s="13">
        <f t="shared" si="6"/>
        <v>0</v>
      </c>
      <c r="H38" s="13">
        <f t="shared" si="7"/>
        <v>0</v>
      </c>
      <c r="I38" s="13">
        <f t="shared" si="8"/>
        <v>0</v>
      </c>
      <c r="J38" s="3"/>
      <c r="K38" s="3"/>
    </row>
    <row r="39" spans="1:11">
      <c r="A39" s="6" t="s">
        <v>92</v>
      </c>
      <c r="B39" s="6" t="s">
        <v>58</v>
      </c>
      <c r="C39" s="13">
        <v>3</v>
      </c>
      <c r="D39" s="13"/>
      <c r="E39" s="13">
        <f t="shared" si="5"/>
        <v>0</v>
      </c>
      <c r="F39" s="13"/>
      <c r="G39" s="13">
        <f t="shared" si="6"/>
        <v>0</v>
      </c>
      <c r="H39" s="13">
        <f t="shared" si="7"/>
        <v>0</v>
      </c>
      <c r="I39" s="13">
        <f t="shared" si="8"/>
        <v>0</v>
      </c>
      <c r="J39" s="3"/>
      <c r="K39" s="3"/>
    </row>
    <row r="40" spans="1:11">
      <c r="A40" s="6" t="s">
        <v>93</v>
      </c>
      <c r="B40" s="6" t="s">
        <v>58</v>
      </c>
      <c r="C40" s="13">
        <v>2</v>
      </c>
      <c r="D40" s="13"/>
      <c r="E40" s="13">
        <f t="shared" si="5"/>
        <v>0</v>
      </c>
      <c r="F40" s="13"/>
      <c r="G40" s="13">
        <f t="shared" si="6"/>
        <v>0</v>
      </c>
      <c r="H40" s="13">
        <f t="shared" si="7"/>
        <v>0</v>
      </c>
      <c r="I40" s="13">
        <f t="shared" si="8"/>
        <v>0</v>
      </c>
      <c r="J40" s="3"/>
      <c r="K40" s="3"/>
    </row>
    <row r="41" spans="1:11">
      <c r="A41" s="6" t="s">
        <v>94</v>
      </c>
      <c r="B41" s="6" t="s">
        <v>58</v>
      </c>
      <c r="C41" s="13">
        <v>2</v>
      </c>
      <c r="D41" s="13"/>
      <c r="E41" s="13">
        <f t="shared" si="5"/>
        <v>0</v>
      </c>
      <c r="F41" s="13"/>
      <c r="G41" s="13">
        <f t="shared" si="6"/>
        <v>0</v>
      </c>
      <c r="H41" s="13">
        <f t="shared" si="7"/>
        <v>0</v>
      </c>
      <c r="I41" s="13">
        <f t="shared" si="8"/>
        <v>0</v>
      </c>
      <c r="J41" s="3"/>
      <c r="K41" s="3"/>
    </row>
    <row r="42" spans="1:11">
      <c r="A42" s="7" t="s">
        <v>95</v>
      </c>
      <c r="B42" s="7" t="s">
        <v>15</v>
      </c>
      <c r="C42" s="15"/>
      <c r="D42" s="15"/>
      <c r="E42" s="15">
        <f>SUM(E31:E41)</f>
        <v>0</v>
      </c>
      <c r="F42" s="15"/>
      <c r="G42" s="15">
        <f>SUM(G31:G41)</f>
        <v>0</v>
      </c>
      <c r="H42" s="15"/>
      <c r="I42" s="15">
        <f>SUM(I31:I41)</f>
        <v>0</v>
      </c>
      <c r="J42" s="3"/>
      <c r="K42" s="3"/>
    </row>
    <row r="43" spans="1:11">
      <c r="A43" s="6" t="s">
        <v>15</v>
      </c>
      <c r="B43" s="6" t="s">
        <v>15</v>
      </c>
      <c r="C43" s="13"/>
      <c r="D43" s="13"/>
      <c r="E43" s="13"/>
      <c r="F43" s="13"/>
      <c r="G43" s="13"/>
      <c r="H43" s="13">
        <f>D43+F43</f>
        <v>0</v>
      </c>
      <c r="I43" s="13">
        <f>E43+G43</f>
        <v>0</v>
      </c>
      <c r="J43" s="3"/>
      <c r="K43" s="3"/>
    </row>
    <row r="44" spans="1:11">
      <c r="A44" s="7" t="s">
        <v>96</v>
      </c>
      <c r="B44" s="7" t="s">
        <v>15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>
      <c r="A45" s="6" t="s">
        <v>97</v>
      </c>
      <c r="B45" s="6" t="s">
        <v>58</v>
      </c>
      <c r="C45" s="13">
        <v>7</v>
      </c>
      <c r="D45" s="13"/>
      <c r="E45" s="13">
        <f t="shared" ref="E45:E58" si="9">C45*D45</f>
        <v>0</v>
      </c>
      <c r="F45" s="13"/>
      <c r="G45" s="13">
        <f t="shared" ref="G45:G58" si="10">C45*F45</f>
        <v>0</v>
      </c>
      <c r="H45" s="13">
        <f t="shared" ref="H45:H58" si="11">D45+F45</f>
        <v>0</v>
      </c>
      <c r="I45" s="13">
        <f t="shared" ref="I45:I58" si="12">E45+G45</f>
        <v>0</v>
      </c>
      <c r="J45" s="3"/>
      <c r="K45" s="3"/>
    </row>
    <row r="46" spans="1:11">
      <c r="A46" s="6" t="s">
        <v>98</v>
      </c>
      <c r="B46" s="6" t="s">
        <v>58</v>
      </c>
      <c r="C46" s="13">
        <v>2</v>
      </c>
      <c r="D46" s="13"/>
      <c r="E46" s="13">
        <f t="shared" si="9"/>
        <v>0</v>
      </c>
      <c r="F46" s="13"/>
      <c r="G46" s="13">
        <f t="shared" si="10"/>
        <v>0</v>
      </c>
      <c r="H46" s="13">
        <f t="shared" si="11"/>
        <v>0</v>
      </c>
      <c r="I46" s="13">
        <f t="shared" si="12"/>
        <v>0</v>
      </c>
      <c r="J46" s="3"/>
      <c r="K46" s="3"/>
    </row>
    <row r="47" spans="1:11">
      <c r="A47" s="6" t="s">
        <v>99</v>
      </c>
      <c r="B47" s="6" t="s">
        <v>58</v>
      </c>
      <c r="C47" s="13">
        <v>2</v>
      </c>
      <c r="D47" s="13"/>
      <c r="E47" s="13">
        <f t="shared" si="9"/>
        <v>0</v>
      </c>
      <c r="F47" s="13"/>
      <c r="G47" s="13">
        <f t="shared" si="10"/>
        <v>0</v>
      </c>
      <c r="H47" s="13">
        <f t="shared" si="11"/>
        <v>0</v>
      </c>
      <c r="I47" s="13">
        <f t="shared" si="12"/>
        <v>0</v>
      </c>
      <c r="J47" s="3"/>
      <c r="K47" s="3"/>
    </row>
    <row r="48" spans="1:11">
      <c r="A48" s="6" t="s">
        <v>100</v>
      </c>
      <c r="B48" s="6" t="s">
        <v>58</v>
      </c>
      <c r="C48" s="13">
        <v>6</v>
      </c>
      <c r="D48" s="13"/>
      <c r="E48" s="13">
        <f t="shared" si="9"/>
        <v>0</v>
      </c>
      <c r="F48" s="13"/>
      <c r="G48" s="13">
        <f t="shared" si="10"/>
        <v>0</v>
      </c>
      <c r="H48" s="13">
        <f t="shared" si="11"/>
        <v>0</v>
      </c>
      <c r="I48" s="13">
        <f t="shared" si="12"/>
        <v>0</v>
      </c>
      <c r="J48" s="3"/>
      <c r="K48" s="3"/>
    </row>
    <row r="49" spans="1:11">
      <c r="A49" s="6" t="s">
        <v>101</v>
      </c>
      <c r="B49" s="6" t="s">
        <v>58</v>
      </c>
      <c r="C49" s="13">
        <v>1</v>
      </c>
      <c r="D49" s="13"/>
      <c r="E49" s="13">
        <f t="shared" si="9"/>
        <v>0</v>
      </c>
      <c r="F49" s="13"/>
      <c r="G49" s="13">
        <f t="shared" si="10"/>
        <v>0</v>
      </c>
      <c r="H49" s="13">
        <f t="shared" si="11"/>
        <v>0</v>
      </c>
      <c r="I49" s="13">
        <f t="shared" si="12"/>
        <v>0</v>
      </c>
      <c r="J49" s="3"/>
      <c r="K49" s="3"/>
    </row>
    <row r="50" spans="1:11">
      <c r="A50" s="6" t="s">
        <v>102</v>
      </c>
      <c r="B50" s="6" t="s">
        <v>58</v>
      </c>
      <c r="C50" s="13">
        <v>1</v>
      </c>
      <c r="D50" s="13"/>
      <c r="E50" s="13">
        <f t="shared" si="9"/>
        <v>0</v>
      </c>
      <c r="F50" s="13"/>
      <c r="G50" s="13">
        <f t="shared" si="10"/>
        <v>0</v>
      </c>
      <c r="H50" s="13">
        <f t="shared" si="11"/>
        <v>0</v>
      </c>
      <c r="I50" s="13">
        <f t="shared" si="12"/>
        <v>0</v>
      </c>
      <c r="J50" s="3"/>
      <c r="K50" s="3"/>
    </row>
    <row r="51" spans="1:11">
      <c r="A51" s="6" t="s">
        <v>103</v>
      </c>
      <c r="B51" s="6" t="s">
        <v>58</v>
      </c>
      <c r="C51" s="13">
        <v>1</v>
      </c>
      <c r="D51" s="13"/>
      <c r="E51" s="13">
        <f t="shared" si="9"/>
        <v>0</v>
      </c>
      <c r="F51" s="13"/>
      <c r="G51" s="13">
        <f t="shared" si="10"/>
        <v>0</v>
      </c>
      <c r="H51" s="13">
        <f t="shared" si="11"/>
        <v>0</v>
      </c>
      <c r="I51" s="13">
        <f t="shared" si="12"/>
        <v>0</v>
      </c>
      <c r="J51" s="3"/>
      <c r="K51" s="3"/>
    </row>
    <row r="52" spans="1:11">
      <c r="A52" s="6" t="s">
        <v>104</v>
      </c>
      <c r="B52" s="6" t="s">
        <v>58</v>
      </c>
      <c r="C52" s="13">
        <v>1</v>
      </c>
      <c r="D52" s="13"/>
      <c r="E52" s="13">
        <f t="shared" si="9"/>
        <v>0</v>
      </c>
      <c r="F52" s="13"/>
      <c r="G52" s="13">
        <f t="shared" si="10"/>
        <v>0</v>
      </c>
      <c r="H52" s="13">
        <f t="shared" si="11"/>
        <v>0</v>
      </c>
      <c r="I52" s="13">
        <f t="shared" si="12"/>
        <v>0</v>
      </c>
      <c r="J52" s="3"/>
      <c r="K52" s="3"/>
    </row>
    <row r="53" spans="1:11">
      <c r="A53" s="6" t="s">
        <v>105</v>
      </c>
      <c r="B53" s="6" t="s">
        <v>58</v>
      </c>
      <c r="C53" s="13">
        <v>1</v>
      </c>
      <c r="D53" s="13"/>
      <c r="E53" s="13">
        <f t="shared" si="9"/>
        <v>0</v>
      </c>
      <c r="F53" s="13"/>
      <c r="G53" s="13">
        <f t="shared" si="10"/>
        <v>0</v>
      </c>
      <c r="H53" s="13">
        <f t="shared" si="11"/>
        <v>0</v>
      </c>
      <c r="I53" s="13">
        <f t="shared" si="12"/>
        <v>0</v>
      </c>
      <c r="J53" s="3"/>
      <c r="K53" s="3"/>
    </row>
    <row r="54" spans="1:11">
      <c r="A54" s="6" t="s">
        <v>106</v>
      </c>
      <c r="B54" s="6" t="s">
        <v>58</v>
      </c>
      <c r="C54" s="13">
        <v>17</v>
      </c>
      <c r="D54" s="13"/>
      <c r="E54" s="13">
        <f t="shared" si="9"/>
        <v>0</v>
      </c>
      <c r="F54" s="13"/>
      <c r="G54" s="13">
        <f t="shared" si="10"/>
        <v>0</v>
      </c>
      <c r="H54" s="13">
        <f t="shared" si="11"/>
        <v>0</v>
      </c>
      <c r="I54" s="13">
        <f t="shared" si="12"/>
        <v>0</v>
      </c>
      <c r="J54" s="3"/>
      <c r="K54" s="3"/>
    </row>
    <row r="55" spans="1:11">
      <c r="A55" s="6" t="s">
        <v>107</v>
      </c>
      <c r="B55" s="6" t="s">
        <v>58</v>
      </c>
      <c r="C55" s="13">
        <v>2</v>
      </c>
      <c r="D55" s="13"/>
      <c r="E55" s="13">
        <f t="shared" si="9"/>
        <v>0</v>
      </c>
      <c r="F55" s="13"/>
      <c r="G55" s="13">
        <f t="shared" si="10"/>
        <v>0</v>
      </c>
      <c r="H55" s="13">
        <f t="shared" si="11"/>
        <v>0</v>
      </c>
      <c r="I55" s="13">
        <f t="shared" si="12"/>
        <v>0</v>
      </c>
      <c r="J55" s="3"/>
      <c r="K55" s="3"/>
    </row>
    <row r="56" spans="1:11">
      <c r="A56" s="6" t="s">
        <v>108</v>
      </c>
      <c r="B56" s="6" t="s">
        <v>58</v>
      </c>
      <c r="C56" s="13">
        <v>17</v>
      </c>
      <c r="D56" s="13"/>
      <c r="E56" s="13">
        <f t="shared" si="9"/>
        <v>0</v>
      </c>
      <c r="F56" s="13"/>
      <c r="G56" s="13">
        <f t="shared" si="10"/>
        <v>0</v>
      </c>
      <c r="H56" s="13">
        <f t="shared" si="11"/>
        <v>0</v>
      </c>
      <c r="I56" s="13">
        <f t="shared" si="12"/>
        <v>0</v>
      </c>
      <c r="J56" s="3"/>
      <c r="K56" s="3"/>
    </row>
    <row r="57" spans="1:11">
      <c r="A57" s="6" t="s">
        <v>109</v>
      </c>
      <c r="B57" s="6" t="s">
        <v>58</v>
      </c>
      <c r="C57" s="13">
        <v>2</v>
      </c>
      <c r="D57" s="13"/>
      <c r="E57" s="13">
        <f t="shared" si="9"/>
        <v>0</v>
      </c>
      <c r="F57" s="13"/>
      <c r="G57" s="13">
        <f t="shared" si="10"/>
        <v>0</v>
      </c>
      <c r="H57" s="13">
        <f t="shared" si="11"/>
        <v>0</v>
      </c>
      <c r="I57" s="13">
        <f t="shared" si="12"/>
        <v>0</v>
      </c>
      <c r="J57" s="3"/>
      <c r="K57" s="3"/>
    </row>
    <row r="58" spans="1:11">
      <c r="A58" s="6" t="s">
        <v>110</v>
      </c>
      <c r="B58" s="6" t="s">
        <v>58</v>
      </c>
      <c r="C58" s="13">
        <v>6</v>
      </c>
      <c r="D58" s="13"/>
      <c r="E58" s="13">
        <f t="shared" si="9"/>
        <v>0</v>
      </c>
      <c r="F58" s="13"/>
      <c r="G58" s="13">
        <f t="shared" si="10"/>
        <v>0</v>
      </c>
      <c r="H58" s="13">
        <f t="shared" si="11"/>
        <v>0</v>
      </c>
      <c r="I58" s="13">
        <f t="shared" si="12"/>
        <v>0</v>
      </c>
      <c r="J58" s="3"/>
      <c r="K58" s="3"/>
    </row>
    <row r="59" spans="1:11">
      <c r="A59" s="16" t="s">
        <v>111</v>
      </c>
      <c r="B59" s="16" t="s">
        <v>15</v>
      </c>
      <c r="C59" s="17"/>
      <c r="D59" s="17"/>
      <c r="E59" s="17"/>
      <c r="F59" s="17"/>
      <c r="G59" s="17"/>
      <c r="H59" s="17"/>
      <c r="I59" s="17"/>
      <c r="J59" s="3"/>
      <c r="K59" s="3"/>
    </row>
    <row r="60" spans="1:11">
      <c r="A60" s="6" t="s">
        <v>112</v>
      </c>
      <c r="B60" s="6" t="s">
        <v>58</v>
      </c>
      <c r="C60" s="13">
        <v>6</v>
      </c>
      <c r="D60" s="13"/>
      <c r="E60" s="13">
        <f>C60*D60</f>
        <v>0</v>
      </c>
      <c r="F60" s="13"/>
      <c r="G60" s="13">
        <f>C60*F60</f>
        <v>0</v>
      </c>
      <c r="H60" s="13">
        <f t="shared" ref="H60:I63" si="13">D60+F60</f>
        <v>0</v>
      </c>
      <c r="I60" s="13">
        <f t="shared" si="13"/>
        <v>0</v>
      </c>
      <c r="J60" s="3"/>
      <c r="K60" s="3"/>
    </row>
    <row r="61" spans="1:11">
      <c r="A61" s="6" t="s">
        <v>113</v>
      </c>
      <c r="B61" s="6" t="s">
        <v>58</v>
      </c>
      <c r="C61" s="13">
        <v>1</v>
      </c>
      <c r="D61" s="13"/>
      <c r="E61" s="13">
        <f>C61*D61</f>
        <v>0</v>
      </c>
      <c r="F61" s="13"/>
      <c r="G61" s="13">
        <f>C61*F61</f>
        <v>0</v>
      </c>
      <c r="H61" s="13">
        <f t="shared" si="13"/>
        <v>0</v>
      </c>
      <c r="I61" s="13">
        <f t="shared" si="13"/>
        <v>0</v>
      </c>
      <c r="J61" s="3"/>
      <c r="K61" s="3"/>
    </row>
    <row r="62" spans="1:11">
      <c r="A62" s="6" t="s">
        <v>114</v>
      </c>
      <c r="B62" s="6" t="s">
        <v>58</v>
      </c>
      <c r="C62" s="13">
        <v>19</v>
      </c>
      <c r="D62" s="13"/>
      <c r="E62" s="13">
        <f>C62*D62</f>
        <v>0</v>
      </c>
      <c r="F62" s="13"/>
      <c r="G62" s="13">
        <f>C62*F62</f>
        <v>0</v>
      </c>
      <c r="H62" s="13">
        <f t="shared" si="13"/>
        <v>0</v>
      </c>
      <c r="I62" s="13">
        <f t="shared" si="13"/>
        <v>0</v>
      </c>
      <c r="J62" s="3"/>
      <c r="K62" s="3"/>
    </row>
    <row r="63" spans="1:11">
      <c r="A63" s="6" t="s">
        <v>115</v>
      </c>
      <c r="B63" s="6" t="s">
        <v>58</v>
      </c>
      <c r="C63" s="13">
        <v>3</v>
      </c>
      <c r="D63" s="13"/>
      <c r="E63" s="13">
        <f>C63*D63</f>
        <v>0</v>
      </c>
      <c r="F63" s="13"/>
      <c r="G63" s="13">
        <f>C63*F63</f>
        <v>0</v>
      </c>
      <c r="H63" s="13">
        <f t="shared" si="13"/>
        <v>0</v>
      </c>
      <c r="I63" s="13">
        <f t="shared" si="13"/>
        <v>0</v>
      </c>
      <c r="J63" s="3"/>
      <c r="K63" s="3"/>
    </row>
    <row r="64" spans="1:11">
      <c r="A64" s="16" t="s">
        <v>116</v>
      </c>
      <c r="B64" s="16" t="s">
        <v>15</v>
      </c>
      <c r="C64" s="17"/>
      <c r="D64" s="17"/>
      <c r="E64" s="17"/>
      <c r="F64" s="17"/>
      <c r="G64" s="17"/>
      <c r="H64" s="17"/>
      <c r="I64" s="17"/>
      <c r="J64" s="3"/>
      <c r="K64" s="3"/>
    </row>
    <row r="65" spans="1:11">
      <c r="A65" s="6" t="s">
        <v>117</v>
      </c>
      <c r="B65" s="6" t="s">
        <v>58</v>
      </c>
      <c r="C65" s="13">
        <v>3</v>
      </c>
      <c r="D65" s="13"/>
      <c r="E65" s="13">
        <f t="shared" ref="E65:E77" si="14">C65*D65</f>
        <v>0</v>
      </c>
      <c r="F65" s="13"/>
      <c r="G65" s="13">
        <f t="shared" ref="G65:G77" si="15">C65*F65</f>
        <v>0</v>
      </c>
      <c r="H65" s="13">
        <f t="shared" ref="H65:H77" si="16">D65+F65</f>
        <v>0</v>
      </c>
      <c r="I65" s="13">
        <f t="shared" ref="I65:I77" si="17">E65+G65</f>
        <v>0</v>
      </c>
      <c r="J65" s="3"/>
      <c r="K65" s="3"/>
    </row>
    <row r="66" spans="1:11">
      <c r="A66" s="6" t="s">
        <v>118</v>
      </c>
      <c r="B66" s="6" t="s">
        <v>58</v>
      </c>
      <c r="C66" s="13">
        <v>1</v>
      </c>
      <c r="D66" s="13"/>
      <c r="E66" s="13">
        <f t="shared" si="14"/>
        <v>0</v>
      </c>
      <c r="F66" s="13"/>
      <c r="G66" s="13">
        <f t="shared" si="15"/>
        <v>0</v>
      </c>
      <c r="H66" s="13">
        <f t="shared" si="16"/>
        <v>0</v>
      </c>
      <c r="I66" s="13">
        <f t="shared" si="17"/>
        <v>0</v>
      </c>
      <c r="J66" s="3"/>
      <c r="K66" s="3"/>
    </row>
    <row r="67" spans="1:11">
      <c r="A67" s="6" t="s">
        <v>119</v>
      </c>
      <c r="B67" s="6" t="s">
        <v>58</v>
      </c>
      <c r="C67" s="13">
        <v>1</v>
      </c>
      <c r="D67" s="13"/>
      <c r="E67" s="13">
        <f t="shared" si="14"/>
        <v>0</v>
      </c>
      <c r="F67" s="13"/>
      <c r="G67" s="13">
        <f t="shared" si="15"/>
        <v>0</v>
      </c>
      <c r="H67" s="13">
        <f t="shared" si="16"/>
        <v>0</v>
      </c>
      <c r="I67" s="13">
        <f t="shared" si="17"/>
        <v>0</v>
      </c>
      <c r="J67" s="3"/>
      <c r="K67" s="3"/>
    </row>
    <row r="68" spans="1:11">
      <c r="A68" s="6" t="s">
        <v>120</v>
      </c>
      <c r="B68" s="6" t="s">
        <v>58</v>
      </c>
      <c r="C68" s="13">
        <v>3</v>
      </c>
      <c r="D68" s="13"/>
      <c r="E68" s="13">
        <f t="shared" si="14"/>
        <v>0</v>
      </c>
      <c r="F68" s="13"/>
      <c r="G68" s="13">
        <f t="shared" si="15"/>
        <v>0</v>
      </c>
      <c r="H68" s="13">
        <f t="shared" si="16"/>
        <v>0</v>
      </c>
      <c r="I68" s="13">
        <f t="shared" si="17"/>
        <v>0</v>
      </c>
      <c r="J68" s="3"/>
      <c r="K68" s="3"/>
    </row>
    <row r="69" spans="1:11">
      <c r="A69" s="6" t="s">
        <v>121</v>
      </c>
      <c r="B69" s="6" t="s">
        <v>58</v>
      </c>
      <c r="C69" s="13">
        <v>1</v>
      </c>
      <c r="D69" s="13"/>
      <c r="E69" s="13">
        <f t="shared" si="14"/>
        <v>0</v>
      </c>
      <c r="F69" s="13"/>
      <c r="G69" s="13">
        <f t="shared" si="15"/>
        <v>0</v>
      </c>
      <c r="H69" s="13">
        <f t="shared" si="16"/>
        <v>0</v>
      </c>
      <c r="I69" s="13">
        <f t="shared" si="17"/>
        <v>0</v>
      </c>
      <c r="J69" s="3"/>
      <c r="K69" s="3"/>
    </row>
    <row r="70" spans="1:11">
      <c r="A70" s="6" t="s">
        <v>122</v>
      </c>
      <c r="B70" s="6" t="s">
        <v>58</v>
      </c>
      <c r="C70" s="13">
        <v>1</v>
      </c>
      <c r="D70" s="13"/>
      <c r="E70" s="13">
        <f t="shared" si="14"/>
        <v>0</v>
      </c>
      <c r="F70" s="13"/>
      <c r="G70" s="13">
        <f t="shared" si="15"/>
        <v>0</v>
      </c>
      <c r="H70" s="13">
        <f t="shared" si="16"/>
        <v>0</v>
      </c>
      <c r="I70" s="13">
        <f t="shared" si="17"/>
        <v>0</v>
      </c>
      <c r="J70" s="3"/>
      <c r="K70" s="3"/>
    </row>
    <row r="71" spans="1:11">
      <c r="A71" s="6" t="s">
        <v>123</v>
      </c>
      <c r="B71" s="6" t="s">
        <v>58</v>
      </c>
      <c r="C71" s="13">
        <v>1</v>
      </c>
      <c r="D71" s="13"/>
      <c r="E71" s="13">
        <f t="shared" si="14"/>
        <v>0</v>
      </c>
      <c r="F71" s="13"/>
      <c r="G71" s="13">
        <f t="shared" si="15"/>
        <v>0</v>
      </c>
      <c r="H71" s="13">
        <f t="shared" si="16"/>
        <v>0</v>
      </c>
      <c r="I71" s="13">
        <f t="shared" si="17"/>
        <v>0</v>
      </c>
      <c r="J71" s="3"/>
      <c r="K71" s="3"/>
    </row>
    <row r="72" spans="1:11">
      <c r="A72" s="6" t="s">
        <v>124</v>
      </c>
      <c r="B72" s="6" t="s">
        <v>58</v>
      </c>
      <c r="C72" s="13">
        <v>1</v>
      </c>
      <c r="D72" s="13"/>
      <c r="E72" s="13">
        <f t="shared" si="14"/>
        <v>0</v>
      </c>
      <c r="F72" s="13"/>
      <c r="G72" s="13">
        <f t="shared" si="15"/>
        <v>0</v>
      </c>
      <c r="H72" s="13">
        <f t="shared" si="16"/>
        <v>0</v>
      </c>
      <c r="I72" s="13">
        <f t="shared" si="17"/>
        <v>0</v>
      </c>
      <c r="J72" s="3"/>
      <c r="K72" s="3"/>
    </row>
    <row r="73" spans="1:11">
      <c r="A73" s="6" t="s">
        <v>125</v>
      </c>
      <c r="B73" s="6" t="s">
        <v>58</v>
      </c>
      <c r="C73" s="13">
        <v>1</v>
      </c>
      <c r="D73" s="13"/>
      <c r="E73" s="13">
        <f t="shared" si="14"/>
        <v>0</v>
      </c>
      <c r="F73" s="13"/>
      <c r="G73" s="13">
        <f t="shared" si="15"/>
        <v>0</v>
      </c>
      <c r="H73" s="13">
        <f t="shared" si="16"/>
        <v>0</v>
      </c>
      <c r="I73" s="13">
        <f t="shared" si="17"/>
        <v>0</v>
      </c>
      <c r="J73" s="3"/>
      <c r="K73" s="3"/>
    </row>
    <row r="74" spans="1:11">
      <c r="A74" s="6" t="s">
        <v>126</v>
      </c>
      <c r="B74" s="6" t="s">
        <v>58</v>
      </c>
      <c r="C74" s="13">
        <v>8</v>
      </c>
      <c r="D74" s="13"/>
      <c r="E74" s="13">
        <f t="shared" si="14"/>
        <v>0</v>
      </c>
      <c r="F74" s="13"/>
      <c r="G74" s="13">
        <f t="shared" si="15"/>
        <v>0</v>
      </c>
      <c r="H74" s="13">
        <f t="shared" si="16"/>
        <v>0</v>
      </c>
      <c r="I74" s="13">
        <f t="shared" si="17"/>
        <v>0</v>
      </c>
      <c r="J74" s="3"/>
      <c r="K74" s="3"/>
    </row>
    <row r="75" spans="1:11">
      <c r="A75" s="6" t="s">
        <v>127</v>
      </c>
      <c r="B75" s="6" t="s">
        <v>58</v>
      </c>
      <c r="C75" s="13">
        <v>2</v>
      </c>
      <c r="D75" s="13"/>
      <c r="E75" s="13">
        <f t="shared" si="14"/>
        <v>0</v>
      </c>
      <c r="F75" s="13"/>
      <c r="G75" s="13">
        <f t="shared" si="15"/>
        <v>0</v>
      </c>
      <c r="H75" s="13">
        <f t="shared" si="16"/>
        <v>0</v>
      </c>
      <c r="I75" s="13">
        <f t="shared" si="17"/>
        <v>0</v>
      </c>
      <c r="J75" s="3"/>
      <c r="K75" s="3"/>
    </row>
    <row r="76" spans="1:11">
      <c r="A76" s="6" t="s">
        <v>128</v>
      </c>
      <c r="B76" s="6" t="s">
        <v>58</v>
      </c>
      <c r="C76" s="13">
        <v>2</v>
      </c>
      <c r="D76" s="13"/>
      <c r="E76" s="13">
        <f t="shared" si="14"/>
        <v>0</v>
      </c>
      <c r="F76" s="13"/>
      <c r="G76" s="13">
        <f t="shared" si="15"/>
        <v>0</v>
      </c>
      <c r="H76" s="13">
        <f t="shared" si="16"/>
        <v>0</v>
      </c>
      <c r="I76" s="13">
        <f t="shared" si="17"/>
        <v>0</v>
      </c>
      <c r="J76" s="3"/>
      <c r="K76" s="3"/>
    </row>
    <row r="77" spans="1:11">
      <c r="A77" s="6" t="s">
        <v>129</v>
      </c>
      <c r="B77" s="6" t="s">
        <v>58</v>
      </c>
      <c r="C77" s="13">
        <v>1</v>
      </c>
      <c r="D77" s="13"/>
      <c r="E77" s="13">
        <f t="shared" si="14"/>
        <v>0</v>
      </c>
      <c r="F77" s="13"/>
      <c r="G77" s="13">
        <f t="shared" si="15"/>
        <v>0</v>
      </c>
      <c r="H77" s="13">
        <f t="shared" si="16"/>
        <v>0</v>
      </c>
      <c r="I77" s="13">
        <f t="shared" si="17"/>
        <v>0</v>
      </c>
      <c r="J77" s="3"/>
      <c r="K77" s="3"/>
    </row>
    <row r="78" spans="1:11">
      <c r="A78" s="7" t="s">
        <v>130</v>
      </c>
      <c r="B78" s="7" t="s">
        <v>15</v>
      </c>
      <c r="C78" s="15"/>
      <c r="D78" s="15"/>
      <c r="E78" s="15">
        <f>SUM(E45:E77)</f>
        <v>0</v>
      </c>
      <c r="F78" s="15"/>
      <c r="G78" s="15">
        <f>SUM(G45:G77)</f>
        <v>0</v>
      </c>
      <c r="H78" s="15"/>
      <c r="I78" s="15">
        <f>SUM(I45:I77)</f>
        <v>0</v>
      </c>
      <c r="J78" s="3"/>
      <c r="K78" s="3"/>
    </row>
    <row r="79" spans="1:11">
      <c r="A79" s="6" t="s">
        <v>15</v>
      </c>
      <c r="B79" s="6" t="s">
        <v>15</v>
      </c>
      <c r="C79" s="13"/>
      <c r="D79" s="13"/>
      <c r="E79" s="13"/>
      <c r="F79" s="13"/>
      <c r="G79" s="13"/>
      <c r="H79" s="13">
        <f>D79+F79</f>
        <v>0</v>
      </c>
      <c r="I79" s="13">
        <f>E79+G79</f>
        <v>0</v>
      </c>
      <c r="J79" s="3"/>
      <c r="K79" s="3"/>
    </row>
    <row r="80" spans="1:11">
      <c r="A80" s="7" t="s">
        <v>131</v>
      </c>
      <c r="B80" s="7" t="s">
        <v>15</v>
      </c>
      <c r="C80" s="15"/>
      <c r="D80" s="15"/>
      <c r="E80" s="15"/>
      <c r="F80" s="15"/>
      <c r="G80" s="15"/>
      <c r="H80" s="15"/>
      <c r="I80" s="15"/>
      <c r="J80" s="3"/>
      <c r="K80" s="3"/>
    </row>
    <row r="81" spans="1:11">
      <c r="A81" s="6" t="s">
        <v>132</v>
      </c>
      <c r="B81" s="6" t="s">
        <v>58</v>
      </c>
      <c r="C81" s="13">
        <v>92</v>
      </c>
      <c r="D81" s="13"/>
      <c r="E81" s="13">
        <f t="shared" ref="E81:E86" si="18">C81*D81</f>
        <v>0</v>
      </c>
      <c r="F81" s="13"/>
      <c r="G81" s="13">
        <f t="shared" ref="G81:G86" si="19">C81*F81</f>
        <v>0</v>
      </c>
      <c r="H81" s="13">
        <f t="shared" ref="H81:I86" si="20">D81+F81</f>
        <v>0</v>
      </c>
      <c r="I81" s="13">
        <f t="shared" si="20"/>
        <v>0</v>
      </c>
      <c r="J81" s="3"/>
      <c r="K81" s="3"/>
    </row>
    <row r="82" spans="1:11">
      <c r="A82" s="6" t="s">
        <v>133</v>
      </c>
      <c r="B82" s="6" t="s">
        <v>58</v>
      </c>
      <c r="C82" s="13">
        <v>15</v>
      </c>
      <c r="D82" s="13"/>
      <c r="E82" s="13">
        <f t="shared" si="18"/>
        <v>0</v>
      </c>
      <c r="F82" s="13"/>
      <c r="G82" s="13">
        <f t="shared" si="19"/>
        <v>0</v>
      </c>
      <c r="H82" s="13">
        <f t="shared" si="20"/>
        <v>0</v>
      </c>
      <c r="I82" s="13">
        <f t="shared" si="20"/>
        <v>0</v>
      </c>
      <c r="J82" s="3"/>
      <c r="K82" s="3"/>
    </row>
    <row r="83" spans="1:11">
      <c r="A83" s="6" t="s">
        <v>134</v>
      </c>
      <c r="B83" s="6" t="s">
        <v>66</v>
      </c>
      <c r="C83" s="13">
        <v>66</v>
      </c>
      <c r="D83" s="13"/>
      <c r="E83" s="13">
        <f t="shared" si="18"/>
        <v>0</v>
      </c>
      <c r="F83" s="13"/>
      <c r="G83" s="13">
        <f t="shared" si="19"/>
        <v>0</v>
      </c>
      <c r="H83" s="13">
        <f t="shared" si="20"/>
        <v>0</v>
      </c>
      <c r="I83" s="13">
        <f t="shared" si="20"/>
        <v>0</v>
      </c>
      <c r="J83" s="3"/>
      <c r="K83" s="3"/>
    </row>
    <row r="84" spans="1:11">
      <c r="A84" s="6" t="s">
        <v>135</v>
      </c>
      <c r="B84" s="6" t="s">
        <v>58</v>
      </c>
      <c r="C84" s="13">
        <v>44</v>
      </c>
      <c r="D84" s="13"/>
      <c r="E84" s="13">
        <f t="shared" si="18"/>
        <v>0</v>
      </c>
      <c r="F84" s="13"/>
      <c r="G84" s="13">
        <f t="shared" si="19"/>
        <v>0</v>
      </c>
      <c r="H84" s="13">
        <f t="shared" si="20"/>
        <v>0</v>
      </c>
      <c r="I84" s="13">
        <f t="shared" si="20"/>
        <v>0</v>
      </c>
      <c r="J84" s="3"/>
      <c r="K84" s="3"/>
    </row>
    <row r="85" spans="1:11">
      <c r="A85" s="6" t="s">
        <v>136</v>
      </c>
      <c r="B85" s="6" t="s">
        <v>58</v>
      </c>
      <c r="C85" s="13">
        <v>40</v>
      </c>
      <c r="D85" s="13"/>
      <c r="E85" s="13">
        <f t="shared" si="18"/>
        <v>0</v>
      </c>
      <c r="F85" s="13"/>
      <c r="G85" s="13">
        <f t="shared" si="19"/>
        <v>0</v>
      </c>
      <c r="H85" s="13">
        <f t="shared" si="20"/>
        <v>0</v>
      </c>
      <c r="I85" s="13">
        <f t="shared" si="20"/>
        <v>0</v>
      </c>
      <c r="J85" s="3"/>
      <c r="K85" s="3"/>
    </row>
    <row r="86" spans="1:11">
      <c r="A86" s="6" t="s">
        <v>137</v>
      </c>
      <c r="B86" s="6" t="s">
        <v>58</v>
      </c>
      <c r="C86" s="13">
        <v>80</v>
      </c>
      <c r="D86" s="13"/>
      <c r="E86" s="13">
        <f t="shared" si="18"/>
        <v>0</v>
      </c>
      <c r="F86" s="13"/>
      <c r="G86" s="13">
        <f t="shared" si="19"/>
        <v>0</v>
      </c>
      <c r="H86" s="13">
        <f t="shared" si="20"/>
        <v>0</v>
      </c>
      <c r="I86" s="13">
        <f t="shared" si="20"/>
        <v>0</v>
      </c>
      <c r="J86" s="3"/>
      <c r="K86" s="3"/>
    </row>
    <row r="87" spans="1:11">
      <c r="A87" s="16" t="s">
        <v>138</v>
      </c>
      <c r="B87" s="16" t="s">
        <v>15</v>
      </c>
      <c r="C87" s="17"/>
      <c r="D87" s="17"/>
      <c r="E87" s="17"/>
      <c r="F87" s="17"/>
      <c r="G87" s="17"/>
      <c r="H87" s="17"/>
      <c r="I87" s="17"/>
      <c r="J87" s="3"/>
      <c r="K87" s="3"/>
    </row>
    <row r="88" spans="1:11">
      <c r="A88" s="6" t="s">
        <v>139</v>
      </c>
      <c r="B88" s="6" t="s">
        <v>66</v>
      </c>
      <c r="C88" s="13">
        <v>2</v>
      </c>
      <c r="D88" s="13"/>
      <c r="E88" s="13">
        <f t="shared" ref="E88:E94" si="21">C88*D88</f>
        <v>0</v>
      </c>
      <c r="F88" s="13"/>
      <c r="G88" s="13">
        <f t="shared" ref="G88:G94" si="22">C88*F88</f>
        <v>0</v>
      </c>
      <c r="H88" s="13">
        <f t="shared" ref="H88:I94" si="23">D88+F88</f>
        <v>0</v>
      </c>
      <c r="I88" s="13">
        <f t="shared" si="23"/>
        <v>0</v>
      </c>
      <c r="J88" s="3"/>
      <c r="K88" s="3"/>
    </row>
    <row r="89" spans="1:11">
      <c r="A89" s="6" t="s">
        <v>140</v>
      </c>
      <c r="B89" s="6" t="s">
        <v>58</v>
      </c>
      <c r="C89" s="13">
        <v>18</v>
      </c>
      <c r="D89" s="13"/>
      <c r="E89" s="13">
        <f t="shared" si="21"/>
        <v>0</v>
      </c>
      <c r="F89" s="13"/>
      <c r="G89" s="13">
        <f t="shared" si="22"/>
        <v>0</v>
      </c>
      <c r="H89" s="13">
        <f t="shared" si="23"/>
        <v>0</v>
      </c>
      <c r="I89" s="13">
        <f t="shared" si="23"/>
        <v>0</v>
      </c>
      <c r="J89" s="3"/>
      <c r="K89" s="3"/>
    </row>
    <row r="90" spans="1:11">
      <c r="A90" s="6" t="s">
        <v>141</v>
      </c>
      <c r="B90" s="6" t="s">
        <v>58</v>
      </c>
      <c r="C90" s="13">
        <v>18</v>
      </c>
      <c r="D90" s="13"/>
      <c r="E90" s="13">
        <f t="shared" si="21"/>
        <v>0</v>
      </c>
      <c r="F90" s="13"/>
      <c r="G90" s="13">
        <f t="shared" si="22"/>
        <v>0</v>
      </c>
      <c r="H90" s="13">
        <f t="shared" si="23"/>
        <v>0</v>
      </c>
      <c r="I90" s="13">
        <f t="shared" si="23"/>
        <v>0</v>
      </c>
      <c r="J90" s="3"/>
      <c r="K90" s="3"/>
    </row>
    <row r="91" spans="1:11">
      <c r="A91" s="6" t="s">
        <v>142</v>
      </c>
      <c r="B91" s="6" t="s">
        <v>58</v>
      </c>
      <c r="C91" s="13">
        <v>4</v>
      </c>
      <c r="D91" s="13"/>
      <c r="E91" s="13">
        <f t="shared" si="21"/>
        <v>0</v>
      </c>
      <c r="F91" s="13"/>
      <c r="G91" s="13">
        <f t="shared" si="22"/>
        <v>0</v>
      </c>
      <c r="H91" s="13">
        <f t="shared" si="23"/>
        <v>0</v>
      </c>
      <c r="I91" s="13">
        <f t="shared" si="23"/>
        <v>0</v>
      </c>
      <c r="J91" s="3"/>
      <c r="K91" s="3"/>
    </row>
    <row r="92" spans="1:11">
      <c r="A92" s="6" t="s">
        <v>143</v>
      </c>
      <c r="B92" s="6" t="s">
        <v>66</v>
      </c>
      <c r="C92" s="13">
        <v>2</v>
      </c>
      <c r="D92" s="13"/>
      <c r="E92" s="13">
        <f t="shared" si="21"/>
        <v>0</v>
      </c>
      <c r="F92" s="13"/>
      <c r="G92" s="13">
        <f t="shared" si="22"/>
        <v>0</v>
      </c>
      <c r="H92" s="13">
        <f t="shared" si="23"/>
        <v>0</v>
      </c>
      <c r="I92" s="13">
        <f t="shared" si="23"/>
        <v>0</v>
      </c>
      <c r="J92" s="3"/>
      <c r="K92" s="3"/>
    </row>
    <row r="93" spans="1:11">
      <c r="A93" s="6" t="s">
        <v>144</v>
      </c>
      <c r="B93" s="6" t="s">
        <v>58</v>
      </c>
      <c r="C93" s="13">
        <v>2</v>
      </c>
      <c r="D93" s="13"/>
      <c r="E93" s="13">
        <f t="shared" si="21"/>
        <v>0</v>
      </c>
      <c r="F93" s="13"/>
      <c r="G93" s="13">
        <f t="shared" si="22"/>
        <v>0</v>
      </c>
      <c r="H93" s="13">
        <f t="shared" si="23"/>
        <v>0</v>
      </c>
      <c r="I93" s="13">
        <f t="shared" si="23"/>
        <v>0</v>
      </c>
      <c r="J93" s="3"/>
      <c r="K93" s="3"/>
    </row>
    <row r="94" spans="1:11">
      <c r="A94" s="6" t="s">
        <v>145</v>
      </c>
      <c r="B94" s="6" t="s">
        <v>58</v>
      </c>
      <c r="C94" s="13">
        <v>1</v>
      </c>
      <c r="D94" s="13"/>
      <c r="E94" s="13">
        <f t="shared" si="21"/>
        <v>0</v>
      </c>
      <c r="F94" s="13"/>
      <c r="G94" s="13">
        <f t="shared" si="22"/>
        <v>0</v>
      </c>
      <c r="H94" s="13">
        <f t="shared" si="23"/>
        <v>0</v>
      </c>
      <c r="I94" s="13">
        <f t="shared" si="23"/>
        <v>0</v>
      </c>
      <c r="J94" s="3"/>
      <c r="K94" s="3"/>
    </row>
    <row r="95" spans="1:11">
      <c r="A95" s="7" t="s">
        <v>146</v>
      </c>
      <c r="B95" s="7" t="s">
        <v>15</v>
      </c>
      <c r="C95" s="15"/>
      <c r="D95" s="15"/>
      <c r="E95" s="15">
        <f>SUM(E81:E94)</f>
        <v>0</v>
      </c>
      <c r="F95" s="15"/>
      <c r="G95" s="15">
        <f>SUM(G81:G94)</f>
        <v>0</v>
      </c>
      <c r="H95" s="15"/>
      <c r="I95" s="15">
        <f>SUM(I81:I94)</f>
        <v>0</v>
      </c>
      <c r="J95" s="3"/>
      <c r="K95" s="3"/>
    </row>
    <row r="96" spans="1:11">
      <c r="A96" s="6" t="s">
        <v>15</v>
      </c>
      <c r="B96" s="6" t="s">
        <v>15</v>
      </c>
      <c r="C96" s="13"/>
      <c r="D96" s="13"/>
      <c r="E96" s="13"/>
      <c r="F96" s="13"/>
      <c r="G96" s="13"/>
      <c r="H96" s="13">
        <f>D96+F96</f>
        <v>0</v>
      </c>
      <c r="I96" s="13">
        <f>E96+G96</f>
        <v>0</v>
      </c>
      <c r="J96" s="3"/>
      <c r="K96" s="3"/>
    </row>
    <row r="97" spans="1:11">
      <c r="A97" s="7" t="s">
        <v>147</v>
      </c>
      <c r="B97" s="7" t="s">
        <v>15</v>
      </c>
      <c r="C97" s="15"/>
      <c r="D97" s="15"/>
      <c r="E97" s="15"/>
      <c r="F97" s="15"/>
      <c r="G97" s="15"/>
      <c r="H97" s="15"/>
      <c r="I97" s="15"/>
      <c r="J97" s="3"/>
      <c r="K97" s="3"/>
    </row>
    <row r="98" spans="1:11">
      <c r="A98" s="6" t="s">
        <v>148</v>
      </c>
      <c r="B98" s="6" t="s">
        <v>58</v>
      </c>
      <c r="C98" s="13">
        <v>1</v>
      </c>
      <c r="D98" s="13"/>
      <c r="E98" s="13">
        <f>C98*D98</f>
        <v>0</v>
      </c>
      <c r="F98" s="13"/>
      <c r="G98" s="13">
        <f>C98*F98</f>
        <v>0</v>
      </c>
      <c r="H98" s="13">
        <f t="shared" ref="H98:I100" si="24">D98+F98</f>
        <v>0</v>
      </c>
      <c r="I98" s="13">
        <f t="shared" si="24"/>
        <v>0</v>
      </c>
      <c r="J98" s="3"/>
      <c r="K98" s="3"/>
    </row>
    <row r="99" spans="1:11">
      <c r="A99" s="6" t="s">
        <v>149</v>
      </c>
      <c r="B99" s="6" t="s">
        <v>58</v>
      </c>
      <c r="C99" s="13">
        <v>1</v>
      </c>
      <c r="D99" s="13"/>
      <c r="E99" s="13">
        <f>C99*D99</f>
        <v>0</v>
      </c>
      <c r="F99" s="13"/>
      <c r="G99" s="13">
        <f>C99*F99</f>
        <v>0</v>
      </c>
      <c r="H99" s="13">
        <f t="shared" si="24"/>
        <v>0</v>
      </c>
      <c r="I99" s="13">
        <f t="shared" si="24"/>
        <v>0</v>
      </c>
      <c r="J99" s="3"/>
      <c r="K99" s="3"/>
    </row>
    <row r="100" spans="1:11">
      <c r="A100" s="6" t="s">
        <v>150</v>
      </c>
      <c r="B100" s="6" t="s">
        <v>151</v>
      </c>
      <c r="C100" s="13">
        <v>80</v>
      </c>
      <c r="D100" s="13"/>
      <c r="E100" s="13">
        <f>C100*D100</f>
        <v>0</v>
      </c>
      <c r="F100" s="13"/>
      <c r="G100" s="13">
        <f>C100*F100</f>
        <v>0</v>
      </c>
      <c r="H100" s="13">
        <f t="shared" si="24"/>
        <v>0</v>
      </c>
      <c r="I100" s="13">
        <f t="shared" si="24"/>
        <v>0</v>
      </c>
      <c r="J100" s="3"/>
      <c r="K100" s="3"/>
    </row>
    <row r="101" spans="1:11">
      <c r="A101" s="16" t="s">
        <v>152</v>
      </c>
      <c r="B101" s="16" t="s">
        <v>15</v>
      </c>
      <c r="C101" s="17"/>
      <c r="D101" s="17"/>
      <c r="E101" s="17"/>
      <c r="F101" s="17"/>
      <c r="G101" s="17"/>
      <c r="H101" s="17"/>
      <c r="I101" s="17"/>
      <c r="J101" s="3"/>
      <c r="K101" s="3"/>
    </row>
    <row r="102" spans="1:11">
      <c r="A102" s="6" t="s">
        <v>153</v>
      </c>
      <c r="B102" s="6" t="s">
        <v>58</v>
      </c>
      <c r="C102" s="13">
        <v>1</v>
      </c>
      <c r="D102" s="13"/>
      <c r="E102" s="13">
        <f>C102*D102</f>
        <v>0</v>
      </c>
      <c r="F102" s="13"/>
      <c r="G102" s="13">
        <f>C102*F102</f>
        <v>0</v>
      </c>
      <c r="H102" s="13">
        <f>D102+F102</f>
        <v>0</v>
      </c>
      <c r="I102" s="13">
        <f>E102+G102</f>
        <v>0</v>
      </c>
      <c r="J102" s="3"/>
      <c r="K102" s="3"/>
    </row>
    <row r="103" spans="1:11">
      <c r="A103" s="16" t="s">
        <v>154</v>
      </c>
      <c r="B103" s="16" t="s">
        <v>15</v>
      </c>
      <c r="C103" s="17"/>
      <c r="D103" s="17"/>
      <c r="E103" s="17"/>
      <c r="F103" s="17"/>
      <c r="G103" s="17"/>
      <c r="H103" s="17"/>
      <c r="I103" s="17"/>
      <c r="J103" s="3"/>
      <c r="K103" s="3"/>
    </row>
    <row r="104" spans="1:11">
      <c r="A104" s="6" t="s">
        <v>155</v>
      </c>
      <c r="B104" s="6" t="s">
        <v>58</v>
      </c>
      <c r="C104" s="13">
        <v>890</v>
      </c>
      <c r="D104" s="13"/>
      <c r="E104" s="13">
        <f>C104*D104</f>
        <v>0</v>
      </c>
      <c r="F104" s="13"/>
      <c r="G104" s="13">
        <f>C104*F104</f>
        <v>0</v>
      </c>
      <c r="H104" s="13">
        <f t="shared" ref="H104:I108" si="25">D104+F104</f>
        <v>0</v>
      </c>
      <c r="I104" s="13">
        <f t="shared" si="25"/>
        <v>0</v>
      </c>
      <c r="J104" s="3"/>
      <c r="K104" s="3"/>
    </row>
    <row r="105" spans="1:11">
      <c r="A105" s="6" t="s">
        <v>156</v>
      </c>
      <c r="B105" s="6" t="s">
        <v>58</v>
      </c>
      <c r="C105" s="13">
        <v>40</v>
      </c>
      <c r="D105" s="13"/>
      <c r="E105" s="13">
        <f>C105*D105</f>
        <v>0</v>
      </c>
      <c r="F105" s="13"/>
      <c r="G105" s="13">
        <f>C105*F105</f>
        <v>0</v>
      </c>
      <c r="H105" s="13">
        <f t="shared" si="25"/>
        <v>0</v>
      </c>
      <c r="I105" s="13">
        <f t="shared" si="25"/>
        <v>0</v>
      </c>
      <c r="J105" s="3"/>
      <c r="K105" s="3"/>
    </row>
    <row r="106" spans="1:11">
      <c r="A106" s="6" t="s">
        <v>157</v>
      </c>
      <c r="B106" s="6" t="s">
        <v>58</v>
      </c>
      <c r="C106" s="13">
        <v>14</v>
      </c>
      <c r="D106" s="13"/>
      <c r="E106" s="13">
        <f>C106*D106</f>
        <v>0</v>
      </c>
      <c r="F106" s="13"/>
      <c r="G106" s="13">
        <f>C106*F106</f>
        <v>0</v>
      </c>
      <c r="H106" s="13">
        <f t="shared" si="25"/>
        <v>0</v>
      </c>
      <c r="I106" s="13">
        <f t="shared" si="25"/>
        <v>0</v>
      </c>
      <c r="J106" s="3"/>
      <c r="K106" s="3"/>
    </row>
    <row r="107" spans="1:11">
      <c r="A107" s="6" t="s">
        <v>158</v>
      </c>
      <c r="B107" s="6" t="s">
        <v>58</v>
      </c>
      <c r="C107" s="13">
        <v>20</v>
      </c>
      <c r="D107" s="13"/>
      <c r="E107" s="13">
        <f>C107*D107</f>
        <v>0</v>
      </c>
      <c r="F107" s="13"/>
      <c r="G107" s="13">
        <f>C107*F107</f>
        <v>0</v>
      </c>
      <c r="H107" s="13">
        <f t="shared" si="25"/>
        <v>0</v>
      </c>
      <c r="I107" s="13">
        <f t="shared" si="25"/>
        <v>0</v>
      </c>
      <c r="J107" s="3"/>
      <c r="K107" s="3"/>
    </row>
    <row r="108" spans="1:11">
      <c r="A108" s="6" t="s">
        <v>159</v>
      </c>
      <c r="B108" s="6" t="s">
        <v>58</v>
      </c>
      <c r="C108" s="13">
        <v>14</v>
      </c>
      <c r="D108" s="13"/>
      <c r="E108" s="13">
        <f>C108*D108</f>
        <v>0</v>
      </c>
      <c r="F108" s="13"/>
      <c r="G108" s="13">
        <f>C108*F108</f>
        <v>0</v>
      </c>
      <c r="H108" s="13">
        <f t="shared" si="25"/>
        <v>0</v>
      </c>
      <c r="I108" s="13">
        <f t="shared" si="25"/>
        <v>0</v>
      </c>
      <c r="J108" s="3"/>
      <c r="K108" s="3"/>
    </row>
    <row r="109" spans="1:11">
      <c r="A109" s="7" t="s">
        <v>160</v>
      </c>
      <c r="B109" s="7" t="s">
        <v>15</v>
      </c>
      <c r="C109" s="15"/>
      <c r="D109" s="15"/>
      <c r="E109" s="15">
        <f>SUM(E98:E108)</f>
        <v>0</v>
      </c>
      <c r="F109" s="15"/>
      <c r="G109" s="15">
        <f>SUM(G98:G108)</f>
        <v>0</v>
      </c>
      <c r="H109" s="15"/>
      <c r="I109" s="15">
        <f>SUM(I98:I108)</f>
        <v>0</v>
      </c>
      <c r="J109" s="3"/>
      <c r="K109" s="3"/>
    </row>
    <row r="110" spans="1:11">
      <c r="A110" s="5" t="s">
        <v>161</v>
      </c>
      <c r="B110" s="5" t="s">
        <v>15</v>
      </c>
      <c r="C110" s="14"/>
      <c r="D110" s="14"/>
      <c r="E110" s="14">
        <f>SUM(E10:E27,E29,E31:E41,E43,E45:E77,E79,E81:E94,E96,E98:E108)</f>
        <v>0</v>
      </c>
      <c r="F110" s="14"/>
      <c r="G110" s="14">
        <f>SUM(G10:G27,G29,G31:G41,G43,G45:G77,G79,G81:G94,G96,G98:G108)</f>
        <v>0</v>
      </c>
      <c r="H110" s="14"/>
      <c r="I110" s="14">
        <f>SUM(I10:I27,I29,I31:I41,I43,I45:I77,I79,I81:I94,I96,I98:I108)</f>
        <v>0</v>
      </c>
      <c r="J110" s="3"/>
      <c r="K110" s="3"/>
    </row>
    <row r="111" spans="1:11">
      <c r="A111" s="6" t="s">
        <v>162</v>
      </c>
      <c r="B111" s="6" t="s">
        <v>15</v>
      </c>
      <c r="C111" s="13"/>
      <c r="D111" s="13"/>
      <c r="E111" s="13">
        <f>L3+Parametry!B33/100*E129+Parametry!B33/100*E134+Parametry!B33/100*E137+Parametry!B33/100*E138+Parametry!B33/100*E141+Parametry!B33/100*E142+Parametry!B33/100*E145+Parametry!B33/100*E148+Parametry!B33/100*E151+Parametry!B33/100*E153+Parametry!B33/100*E156</f>
        <v>0</v>
      </c>
      <c r="F111" s="13"/>
      <c r="G111" s="13"/>
      <c r="H111" s="13">
        <f>D111+F111</f>
        <v>0</v>
      </c>
      <c r="I111" s="13">
        <f>E111+G111</f>
        <v>0</v>
      </c>
      <c r="J111" s="3"/>
      <c r="K111" s="3"/>
    </row>
    <row r="112" spans="1:11">
      <c r="A112" s="4" t="s">
        <v>163</v>
      </c>
      <c r="B112" s="4" t="s">
        <v>15</v>
      </c>
      <c r="C112" s="12"/>
      <c r="D112" s="12"/>
      <c r="E112" s="12">
        <f>SUM(E9,E11:E27,E29,E31:E41,E43,E45:E77,E79,E81:E94,E96,E98:E108,E111:E111)</f>
        <v>0</v>
      </c>
      <c r="F112" s="12"/>
      <c r="G112" s="12">
        <f>SUM(G9,G11:G27,G29,G31:G41,G43,G45:G77,G79,G81:G94,G96,G98:G108,G111:G111)</f>
        <v>0</v>
      </c>
      <c r="H112" s="12"/>
      <c r="I112" s="12">
        <f>SUM(I9,I11:I27,I29,I31:I41,I43,I45:I77,I79,I81:I94,I96,I98:I108,I111:I111)</f>
        <v>0</v>
      </c>
      <c r="J112" s="3"/>
      <c r="K112" s="3"/>
    </row>
    <row r="113" spans="1:11">
      <c r="A113" s="6" t="s">
        <v>15</v>
      </c>
      <c r="B113" s="6" t="s">
        <v>15</v>
      </c>
      <c r="C113" s="13"/>
      <c r="D113" s="13"/>
      <c r="E113" s="13"/>
      <c r="F113" s="13"/>
      <c r="G113" s="13"/>
      <c r="H113" s="13">
        <f>D113+F113</f>
        <v>0</v>
      </c>
      <c r="I113" s="13">
        <f>E113+G113</f>
        <v>0</v>
      </c>
      <c r="J113" s="3"/>
      <c r="K113" s="3"/>
    </row>
    <row r="114" spans="1:11">
      <c r="A114" s="4" t="s">
        <v>164</v>
      </c>
      <c r="B114" s="4" t="s">
        <v>15</v>
      </c>
      <c r="C114" s="12"/>
      <c r="D114" s="12"/>
      <c r="E114" s="12"/>
      <c r="F114" s="12"/>
      <c r="G114" s="12"/>
      <c r="H114" s="12"/>
      <c r="I114" s="12"/>
      <c r="J114" s="3"/>
      <c r="K114" s="3"/>
    </row>
    <row r="115" spans="1:11">
      <c r="A115" s="6" t="s">
        <v>165</v>
      </c>
      <c r="B115" s="6" t="s">
        <v>58</v>
      </c>
      <c r="C115" s="13">
        <v>1</v>
      </c>
      <c r="D115" s="13"/>
      <c r="E115" s="13">
        <f t="shared" ref="E115:E118" si="26">C115*D115</f>
        <v>0</v>
      </c>
      <c r="F115" s="13"/>
      <c r="G115" s="13">
        <f t="shared" ref="G115:G118" si="27">C115*F115</f>
        <v>0</v>
      </c>
      <c r="H115" s="13">
        <f t="shared" ref="H115:H118" si="28">D115+F115</f>
        <v>0</v>
      </c>
      <c r="I115" s="13">
        <f t="shared" ref="I115:I118" si="29">E115+G115</f>
        <v>0</v>
      </c>
      <c r="J115" s="3"/>
      <c r="K115" s="3"/>
    </row>
    <row r="116" spans="1:11">
      <c r="A116" s="6" t="s">
        <v>166</v>
      </c>
      <c r="B116" s="6" t="s">
        <v>58</v>
      </c>
      <c r="C116" s="13">
        <v>1</v>
      </c>
      <c r="D116" s="13"/>
      <c r="E116" s="13">
        <f t="shared" si="26"/>
        <v>0</v>
      </c>
      <c r="F116" s="13"/>
      <c r="G116" s="13">
        <f t="shared" si="27"/>
        <v>0</v>
      </c>
      <c r="H116" s="13">
        <f t="shared" si="28"/>
        <v>0</v>
      </c>
      <c r="I116" s="13">
        <f t="shared" si="29"/>
        <v>0</v>
      </c>
      <c r="J116" s="3"/>
      <c r="K116" s="3"/>
    </row>
    <row r="117" spans="1:11">
      <c r="A117" s="6" t="s">
        <v>167</v>
      </c>
      <c r="B117" s="6" t="s">
        <v>58</v>
      </c>
      <c r="C117" s="13">
        <v>1</v>
      </c>
      <c r="D117" s="13"/>
      <c r="E117" s="13">
        <f t="shared" si="26"/>
        <v>0</v>
      </c>
      <c r="F117" s="13"/>
      <c r="G117" s="13">
        <f t="shared" si="27"/>
        <v>0</v>
      </c>
      <c r="H117" s="13">
        <f t="shared" si="28"/>
        <v>0</v>
      </c>
      <c r="I117" s="13">
        <f t="shared" si="29"/>
        <v>0</v>
      </c>
      <c r="J117" s="3"/>
      <c r="K117" s="3"/>
    </row>
    <row r="118" spans="1:11">
      <c r="A118" s="6" t="s">
        <v>168</v>
      </c>
      <c r="B118" s="6" t="s">
        <v>58</v>
      </c>
      <c r="C118" s="13">
        <v>1</v>
      </c>
      <c r="D118" s="13"/>
      <c r="E118" s="13">
        <f t="shared" si="26"/>
        <v>0</v>
      </c>
      <c r="F118" s="13"/>
      <c r="G118" s="13">
        <f t="shared" si="27"/>
        <v>0</v>
      </c>
      <c r="H118" s="13">
        <f t="shared" si="28"/>
        <v>0</v>
      </c>
      <c r="I118" s="13">
        <f t="shared" si="29"/>
        <v>0</v>
      </c>
      <c r="J118" s="3"/>
      <c r="K118" s="3"/>
    </row>
    <row r="119" spans="1:11">
      <c r="A119" s="4" t="s">
        <v>169</v>
      </c>
      <c r="B119" s="4" t="s">
        <v>15</v>
      </c>
      <c r="C119" s="12"/>
      <c r="D119" s="12"/>
      <c r="E119" s="12">
        <f>SUM(E115:E118)</f>
        <v>0</v>
      </c>
      <c r="F119" s="12"/>
      <c r="G119" s="12">
        <f>SUM(G115:G118)</f>
        <v>0</v>
      </c>
      <c r="H119" s="12"/>
      <c r="I119" s="12">
        <f>SUM(I115:I118)</f>
        <v>0</v>
      </c>
      <c r="J119" s="3"/>
      <c r="K119" s="3"/>
    </row>
    <row r="120" spans="1:11">
      <c r="A120" s="6" t="s">
        <v>15</v>
      </c>
      <c r="B120" s="6" t="s">
        <v>15</v>
      </c>
      <c r="C120" s="13"/>
      <c r="D120" s="13"/>
      <c r="E120" s="13"/>
      <c r="F120" s="13"/>
      <c r="G120" s="13"/>
      <c r="H120" s="13">
        <f>D120+F120</f>
        <v>0</v>
      </c>
      <c r="I120" s="13">
        <f>E120+G120</f>
        <v>0</v>
      </c>
      <c r="J120" s="3"/>
      <c r="K120" s="3"/>
    </row>
    <row r="121" spans="1:11">
      <c r="A121" s="6" t="s">
        <v>15</v>
      </c>
      <c r="B121" s="6" t="s">
        <v>15</v>
      </c>
      <c r="C121" s="13"/>
      <c r="D121" s="13"/>
      <c r="E121" s="13"/>
      <c r="F121" s="13"/>
      <c r="G121" s="13"/>
      <c r="H121" s="13">
        <f>D121+F121</f>
        <v>0</v>
      </c>
      <c r="I121" s="13">
        <f>E121+G121</f>
        <v>0</v>
      </c>
      <c r="J121" s="3"/>
      <c r="K121" s="3"/>
    </row>
    <row r="122" spans="1:11">
      <c r="A122" s="4" t="s">
        <v>170</v>
      </c>
      <c r="B122" s="4" t="s">
        <v>15</v>
      </c>
      <c r="C122" s="12"/>
      <c r="D122" s="12"/>
      <c r="E122" s="12"/>
      <c r="F122" s="12"/>
      <c r="G122" s="12"/>
      <c r="H122" s="12"/>
      <c r="I122" s="12"/>
      <c r="J122" s="3"/>
      <c r="K122" s="3"/>
    </row>
    <row r="123" spans="1:11">
      <c r="A123" s="16" t="s">
        <v>171</v>
      </c>
      <c r="B123" s="16" t="s">
        <v>15</v>
      </c>
      <c r="C123" s="17"/>
      <c r="D123" s="17"/>
      <c r="E123" s="17"/>
      <c r="F123" s="17"/>
      <c r="G123" s="17"/>
      <c r="H123" s="17"/>
      <c r="I123" s="17"/>
      <c r="J123" s="3"/>
      <c r="K123" s="3"/>
    </row>
    <row r="124" spans="1:11">
      <c r="A124" s="16" t="s">
        <v>172</v>
      </c>
      <c r="B124" s="16" t="s">
        <v>15</v>
      </c>
      <c r="C124" s="17"/>
      <c r="D124" s="17"/>
      <c r="E124" s="17"/>
      <c r="F124" s="17"/>
      <c r="G124" s="17"/>
      <c r="H124" s="17"/>
      <c r="I124" s="17"/>
      <c r="J124" s="3"/>
      <c r="K124" s="3"/>
    </row>
    <row r="125" spans="1:11">
      <c r="A125" s="6" t="s">
        <v>173</v>
      </c>
      <c r="B125" s="6" t="s">
        <v>58</v>
      </c>
      <c r="C125" s="13">
        <v>20</v>
      </c>
      <c r="D125" s="13"/>
      <c r="E125" s="13">
        <f>C125*D125</f>
        <v>0</v>
      </c>
      <c r="F125" s="13"/>
      <c r="G125" s="13">
        <f>C125*F125</f>
        <v>0</v>
      </c>
      <c r="H125" s="13">
        <f>D125+F125</f>
        <v>0</v>
      </c>
      <c r="I125" s="13">
        <f>E125+G125</f>
        <v>0</v>
      </c>
      <c r="J125" s="3"/>
      <c r="K125" s="3"/>
    </row>
    <row r="126" spans="1:11">
      <c r="A126" s="16" t="s">
        <v>171</v>
      </c>
      <c r="B126" s="16" t="s">
        <v>15</v>
      </c>
      <c r="C126" s="17"/>
      <c r="D126" s="17"/>
      <c r="E126" s="17"/>
      <c r="F126" s="17"/>
      <c r="G126" s="17"/>
      <c r="H126" s="17"/>
      <c r="I126" s="17"/>
      <c r="J126" s="3"/>
      <c r="K126" s="3"/>
    </row>
    <row r="127" spans="1:11">
      <c r="A127" s="16" t="s">
        <v>174</v>
      </c>
      <c r="B127" s="16" t="s">
        <v>15</v>
      </c>
      <c r="C127" s="17"/>
      <c r="D127" s="17"/>
      <c r="E127" s="17"/>
      <c r="F127" s="17"/>
      <c r="G127" s="17"/>
      <c r="H127" s="17"/>
      <c r="I127" s="17"/>
      <c r="J127" s="3"/>
      <c r="K127" s="3"/>
    </row>
    <row r="128" spans="1:11">
      <c r="A128" s="6" t="s">
        <v>175</v>
      </c>
      <c r="B128" s="6" t="s">
        <v>58</v>
      </c>
      <c r="C128" s="13">
        <v>3</v>
      </c>
      <c r="D128" s="13"/>
      <c r="E128" s="13">
        <f>C128*D128</f>
        <v>0</v>
      </c>
      <c r="F128" s="13"/>
      <c r="G128" s="13">
        <f>C128*F128</f>
        <v>0</v>
      </c>
      <c r="H128" s="13">
        <f>D128+F128</f>
        <v>0</v>
      </c>
      <c r="I128" s="13">
        <f>E128+G128</f>
        <v>0</v>
      </c>
      <c r="J128" s="3"/>
      <c r="K128" s="3"/>
    </row>
    <row r="129" spans="1:11">
      <c r="A129" s="6" t="s">
        <v>176</v>
      </c>
      <c r="B129" s="6" t="s">
        <v>58</v>
      </c>
      <c r="C129" s="13">
        <v>2</v>
      </c>
      <c r="D129" s="13"/>
      <c r="E129" s="13">
        <f>C129*D129</f>
        <v>0</v>
      </c>
      <c r="F129" s="13"/>
      <c r="G129" s="13">
        <f>C129*F129</f>
        <v>0</v>
      </c>
      <c r="H129" s="13">
        <f>D129+F129</f>
        <v>0</v>
      </c>
      <c r="I129" s="13">
        <f>E129+G129</f>
        <v>0</v>
      </c>
      <c r="J129" s="3"/>
      <c r="K129" s="3"/>
    </row>
    <row r="130" spans="1:11">
      <c r="A130" s="16" t="s">
        <v>177</v>
      </c>
      <c r="B130" s="16" t="s">
        <v>15</v>
      </c>
      <c r="C130" s="17"/>
      <c r="D130" s="17"/>
      <c r="E130" s="17"/>
      <c r="F130" s="17"/>
      <c r="G130" s="17"/>
      <c r="H130" s="17"/>
      <c r="I130" s="17"/>
      <c r="J130" s="3"/>
      <c r="K130" s="3"/>
    </row>
    <row r="131" spans="1:11">
      <c r="A131" s="6" t="s">
        <v>178</v>
      </c>
      <c r="B131" s="6" t="s">
        <v>58</v>
      </c>
      <c r="C131" s="13">
        <v>1</v>
      </c>
      <c r="D131" s="13"/>
      <c r="E131" s="13">
        <f>C131*D131</f>
        <v>0</v>
      </c>
      <c r="F131" s="13"/>
      <c r="G131" s="13">
        <f>C131*F131</f>
        <v>0</v>
      </c>
      <c r="H131" s="13">
        <f>D131+F131</f>
        <v>0</v>
      </c>
      <c r="I131" s="13">
        <f>E131+G131</f>
        <v>0</v>
      </c>
      <c r="J131" s="3"/>
      <c r="K131" s="3"/>
    </row>
    <row r="132" spans="1:11">
      <c r="A132" s="16" t="s">
        <v>179</v>
      </c>
      <c r="B132" s="16" t="s">
        <v>15</v>
      </c>
      <c r="C132" s="17"/>
      <c r="D132" s="17"/>
      <c r="E132" s="17"/>
      <c r="F132" s="17"/>
      <c r="G132" s="17"/>
      <c r="H132" s="17"/>
      <c r="I132" s="17"/>
      <c r="J132" s="3"/>
      <c r="K132" s="3"/>
    </row>
    <row r="133" spans="1:11">
      <c r="A133" s="16" t="s">
        <v>180</v>
      </c>
      <c r="B133" s="16" t="s">
        <v>15</v>
      </c>
      <c r="C133" s="17"/>
      <c r="D133" s="17"/>
      <c r="E133" s="17"/>
      <c r="F133" s="17"/>
      <c r="G133" s="17"/>
      <c r="H133" s="17"/>
      <c r="I133" s="17"/>
      <c r="J133" s="3"/>
      <c r="K133" s="3"/>
    </row>
    <row r="134" spans="1:11">
      <c r="A134" s="6" t="s">
        <v>175</v>
      </c>
      <c r="B134" s="6" t="s">
        <v>58</v>
      </c>
      <c r="C134" s="13">
        <v>5</v>
      </c>
      <c r="D134" s="13"/>
      <c r="E134" s="13">
        <f>C134*D134</f>
        <v>0</v>
      </c>
      <c r="F134" s="13"/>
      <c r="G134" s="13">
        <f>C134*F134</f>
        <v>0</v>
      </c>
      <c r="H134" s="13">
        <f>D134+F134</f>
        <v>0</v>
      </c>
      <c r="I134" s="13">
        <f>E134+G134</f>
        <v>0</v>
      </c>
      <c r="J134" s="3"/>
      <c r="K134" s="3"/>
    </row>
    <row r="135" spans="1:11">
      <c r="A135" s="16" t="s">
        <v>181</v>
      </c>
      <c r="B135" s="16" t="s">
        <v>15</v>
      </c>
      <c r="C135" s="17"/>
      <c r="D135" s="17"/>
      <c r="E135" s="17"/>
      <c r="F135" s="17"/>
      <c r="G135" s="17"/>
      <c r="H135" s="17"/>
      <c r="I135" s="17"/>
      <c r="J135" s="3"/>
      <c r="K135" s="3"/>
    </row>
    <row r="136" spans="1:11">
      <c r="A136" s="16" t="s">
        <v>182</v>
      </c>
      <c r="B136" s="16" t="s">
        <v>15</v>
      </c>
      <c r="C136" s="17"/>
      <c r="D136" s="17"/>
      <c r="E136" s="17"/>
      <c r="F136" s="17"/>
      <c r="G136" s="17"/>
      <c r="H136" s="17"/>
      <c r="I136" s="17"/>
      <c r="J136" s="3"/>
      <c r="K136" s="3"/>
    </row>
    <row r="137" spans="1:11">
      <c r="A137" s="6" t="s">
        <v>183</v>
      </c>
      <c r="B137" s="6" t="s">
        <v>58</v>
      </c>
      <c r="C137" s="13">
        <v>92</v>
      </c>
      <c r="D137" s="13"/>
      <c r="E137" s="13">
        <f>C137*D137</f>
        <v>0</v>
      </c>
      <c r="F137" s="13"/>
      <c r="G137" s="13">
        <f>C137*F137</f>
        <v>0</v>
      </c>
      <c r="H137" s="13">
        <f>D137+F137</f>
        <v>0</v>
      </c>
      <c r="I137" s="13">
        <f>E137+G137</f>
        <v>0</v>
      </c>
      <c r="J137" s="3"/>
      <c r="K137" s="3"/>
    </row>
    <row r="138" spans="1:11">
      <c r="A138" s="6" t="s">
        <v>184</v>
      </c>
      <c r="B138" s="6" t="s">
        <v>58</v>
      </c>
      <c r="C138" s="13">
        <v>15</v>
      </c>
      <c r="D138" s="13"/>
      <c r="E138" s="13">
        <f>C138*D138</f>
        <v>0</v>
      </c>
      <c r="F138" s="13"/>
      <c r="G138" s="13">
        <f>C138*F138</f>
        <v>0</v>
      </c>
      <c r="H138" s="13">
        <f>D138+F138</f>
        <v>0</v>
      </c>
      <c r="I138" s="13">
        <f>E138+G138</f>
        <v>0</v>
      </c>
      <c r="J138" s="3"/>
      <c r="K138" s="3"/>
    </row>
    <row r="139" spans="1:11">
      <c r="A139" s="16" t="s">
        <v>185</v>
      </c>
      <c r="B139" s="16" t="s">
        <v>15</v>
      </c>
      <c r="C139" s="17"/>
      <c r="D139" s="17"/>
      <c r="E139" s="17"/>
      <c r="F139" s="17"/>
      <c r="G139" s="17"/>
      <c r="H139" s="17"/>
      <c r="I139" s="17"/>
      <c r="J139" s="3"/>
      <c r="K139" s="3"/>
    </row>
    <row r="140" spans="1:11">
      <c r="A140" s="16" t="s">
        <v>186</v>
      </c>
      <c r="B140" s="16" t="s">
        <v>15</v>
      </c>
      <c r="C140" s="17"/>
      <c r="D140" s="17"/>
      <c r="E140" s="17"/>
      <c r="F140" s="17"/>
      <c r="G140" s="17"/>
      <c r="H140" s="17"/>
      <c r="I140" s="17"/>
      <c r="J140" s="3"/>
      <c r="K140" s="3"/>
    </row>
    <row r="141" spans="1:11">
      <c r="A141" s="6" t="s">
        <v>187</v>
      </c>
      <c r="B141" s="6" t="s">
        <v>66</v>
      </c>
      <c r="C141" s="13">
        <v>150</v>
      </c>
      <c r="D141" s="13"/>
      <c r="E141" s="13">
        <f>C141*D141</f>
        <v>0</v>
      </c>
      <c r="F141" s="13"/>
      <c r="G141" s="13">
        <f>C141*F141</f>
        <v>0</v>
      </c>
      <c r="H141" s="13">
        <f>D141+F141</f>
        <v>0</v>
      </c>
      <c r="I141" s="13">
        <f>E141+G141</f>
        <v>0</v>
      </c>
      <c r="J141" s="3"/>
      <c r="K141" s="3"/>
    </row>
    <row r="142" spans="1:11">
      <c r="A142" s="6" t="s">
        <v>188</v>
      </c>
      <c r="B142" s="6" t="s">
        <v>66</v>
      </c>
      <c r="C142" s="13">
        <v>40</v>
      </c>
      <c r="D142" s="13"/>
      <c r="E142" s="13">
        <f>C142*D142</f>
        <v>0</v>
      </c>
      <c r="F142" s="13"/>
      <c r="G142" s="13">
        <f>C142*F142</f>
        <v>0</v>
      </c>
      <c r="H142" s="13">
        <f>D142+F142</f>
        <v>0</v>
      </c>
      <c r="I142" s="13">
        <f>E142+G142</f>
        <v>0</v>
      </c>
      <c r="J142" s="3"/>
      <c r="K142" s="3"/>
    </row>
    <row r="143" spans="1:11">
      <c r="A143" s="16" t="s">
        <v>185</v>
      </c>
      <c r="B143" s="16" t="s">
        <v>15</v>
      </c>
      <c r="C143" s="17"/>
      <c r="D143" s="17"/>
      <c r="E143" s="17"/>
      <c r="F143" s="17"/>
      <c r="G143" s="17"/>
      <c r="H143" s="17"/>
      <c r="I143" s="17"/>
      <c r="J143" s="3"/>
      <c r="K143" s="3"/>
    </row>
    <row r="144" spans="1:11">
      <c r="A144" s="16" t="s">
        <v>189</v>
      </c>
      <c r="B144" s="16" t="s">
        <v>15</v>
      </c>
      <c r="C144" s="17"/>
      <c r="D144" s="17"/>
      <c r="E144" s="17"/>
      <c r="F144" s="17"/>
      <c r="G144" s="17"/>
      <c r="H144" s="17"/>
      <c r="I144" s="17"/>
      <c r="J144" s="3"/>
      <c r="K144" s="3"/>
    </row>
    <row r="145" spans="1:11">
      <c r="A145" s="6" t="s">
        <v>190</v>
      </c>
      <c r="B145" s="6" t="s">
        <v>66</v>
      </c>
      <c r="C145" s="13">
        <v>8</v>
      </c>
      <c r="D145" s="13"/>
      <c r="E145" s="13">
        <f>C145*D145</f>
        <v>0</v>
      </c>
      <c r="F145" s="13"/>
      <c r="G145" s="13">
        <f>C145*F145</f>
        <v>0</v>
      </c>
      <c r="H145" s="13">
        <f>D145+F145</f>
        <v>0</v>
      </c>
      <c r="I145" s="13">
        <f>E145+G145</f>
        <v>0</v>
      </c>
      <c r="J145" s="3"/>
      <c r="K145" s="3"/>
    </row>
    <row r="146" spans="1:11">
      <c r="A146" s="16" t="s">
        <v>191</v>
      </c>
      <c r="B146" s="16" t="s">
        <v>15</v>
      </c>
      <c r="C146" s="17"/>
      <c r="D146" s="17"/>
      <c r="E146" s="17"/>
      <c r="F146" s="17"/>
      <c r="G146" s="17"/>
      <c r="H146" s="17"/>
      <c r="I146" s="17"/>
      <c r="J146" s="3"/>
      <c r="K146" s="3"/>
    </row>
    <row r="147" spans="1:11">
      <c r="A147" s="16" t="s">
        <v>192</v>
      </c>
      <c r="B147" s="16" t="s">
        <v>15</v>
      </c>
      <c r="C147" s="17"/>
      <c r="D147" s="17"/>
      <c r="E147" s="17"/>
      <c r="F147" s="17"/>
      <c r="G147" s="17"/>
      <c r="H147" s="17"/>
      <c r="I147" s="17"/>
      <c r="J147" s="3"/>
      <c r="K147" s="3"/>
    </row>
    <row r="148" spans="1:11">
      <c r="A148" s="6" t="s">
        <v>187</v>
      </c>
      <c r="B148" s="6" t="s">
        <v>66</v>
      </c>
      <c r="C148" s="13">
        <v>75</v>
      </c>
      <c r="D148" s="13"/>
      <c r="E148" s="13">
        <f>C148*D148</f>
        <v>0</v>
      </c>
      <c r="F148" s="13"/>
      <c r="G148" s="13">
        <f>C148*F148</f>
        <v>0</v>
      </c>
      <c r="H148" s="13">
        <f>D148+F148</f>
        <v>0</v>
      </c>
      <c r="I148" s="13">
        <f>E148+G148</f>
        <v>0</v>
      </c>
      <c r="J148" s="3"/>
      <c r="K148" s="3"/>
    </row>
    <row r="149" spans="1:11">
      <c r="A149" s="16" t="s">
        <v>193</v>
      </c>
      <c r="B149" s="16" t="s">
        <v>15</v>
      </c>
      <c r="C149" s="17"/>
      <c r="D149" s="17"/>
      <c r="E149" s="17"/>
      <c r="F149" s="17"/>
      <c r="G149" s="17"/>
      <c r="H149" s="17"/>
      <c r="I149" s="17"/>
      <c r="J149" s="3"/>
      <c r="K149" s="3"/>
    </row>
    <row r="150" spans="1:11">
      <c r="A150" s="16" t="s">
        <v>194</v>
      </c>
      <c r="B150" s="16" t="s">
        <v>15</v>
      </c>
      <c r="C150" s="17"/>
      <c r="D150" s="17"/>
      <c r="E150" s="17"/>
      <c r="F150" s="17"/>
      <c r="G150" s="17"/>
      <c r="H150" s="17"/>
      <c r="I150" s="17"/>
      <c r="J150" s="3"/>
      <c r="K150" s="3"/>
    </row>
    <row r="151" spans="1:11">
      <c r="A151" s="6" t="s">
        <v>195</v>
      </c>
      <c r="B151" s="6" t="s">
        <v>58</v>
      </c>
      <c r="C151" s="13">
        <v>8</v>
      </c>
      <c r="D151" s="13"/>
      <c r="E151" s="13">
        <f>C151*D151</f>
        <v>0</v>
      </c>
      <c r="F151" s="13"/>
      <c r="G151" s="13">
        <f>C151*F151</f>
        <v>0</v>
      </c>
      <c r="H151" s="13">
        <f>D151+F151</f>
        <v>0</v>
      </c>
      <c r="I151" s="13">
        <f>E151+G151</f>
        <v>0</v>
      </c>
      <c r="J151" s="3"/>
      <c r="K151" s="3"/>
    </row>
    <row r="152" spans="1:11">
      <c r="A152" s="16" t="s">
        <v>196</v>
      </c>
      <c r="B152" s="16" t="s">
        <v>15</v>
      </c>
      <c r="C152" s="17"/>
      <c r="D152" s="17"/>
      <c r="E152" s="17"/>
      <c r="F152" s="17"/>
      <c r="G152" s="17"/>
      <c r="H152" s="17"/>
      <c r="I152" s="17"/>
      <c r="J152" s="3"/>
      <c r="K152" s="3"/>
    </row>
    <row r="153" spans="1:11">
      <c r="A153" s="6" t="s">
        <v>197</v>
      </c>
      <c r="B153" s="6" t="s">
        <v>198</v>
      </c>
      <c r="C153" s="13">
        <v>10</v>
      </c>
      <c r="D153" s="13"/>
      <c r="E153" s="13">
        <f>C153*D153</f>
        <v>0</v>
      </c>
      <c r="F153" s="13"/>
      <c r="G153" s="13">
        <f>C153*F153</f>
        <v>0</v>
      </c>
      <c r="H153" s="13">
        <f>D153+F153</f>
        <v>0</v>
      </c>
      <c r="I153" s="13">
        <f>E153+G153</f>
        <v>0</v>
      </c>
      <c r="J153" s="3"/>
      <c r="K153" s="3"/>
    </row>
    <row r="154" spans="1:11">
      <c r="A154" s="16" t="s">
        <v>199</v>
      </c>
      <c r="B154" s="16" t="s">
        <v>15</v>
      </c>
      <c r="C154" s="17"/>
      <c r="D154" s="17"/>
      <c r="E154" s="17"/>
      <c r="F154" s="17"/>
      <c r="G154" s="17"/>
      <c r="H154" s="17"/>
      <c r="I154" s="17"/>
      <c r="J154" s="3"/>
      <c r="K154" s="3"/>
    </row>
    <row r="155" spans="1:11">
      <c r="A155" s="16" t="s">
        <v>200</v>
      </c>
      <c r="B155" s="16" t="s">
        <v>15</v>
      </c>
      <c r="C155" s="17"/>
      <c r="D155" s="17"/>
      <c r="E155" s="17"/>
      <c r="F155" s="17"/>
      <c r="G155" s="17"/>
      <c r="H155" s="17"/>
      <c r="I155" s="17"/>
      <c r="J155" s="3"/>
      <c r="K155" s="3"/>
    </row>
    <row r="156" spans="1:11">
      <c r="A156" s="6" t="s">
        <v>201</v>
      </c>
      <c r="B156" s="6" t="s">
        <v>198</v>
      </c>
      <c r="C156" s="13">
        <v>25</v>
      </c>
      <c r="D156" s="13"/>
      <c r="E156" s="13">
        <f>C156*D156</f>
        <v>0</v>
      </c>
      <c r="F156" s="13"/>
      <c r="G156" s="13">
        <f>C156*F156</f>
        <v>0</v>
      </c>
      <c r="H156" s="13">
        <f t="shared" ref="H156:I158" si="30">D156+F156</f>
        <v>0</v>
      </c>
      <c r="I156" s="13">
        <f t="shared" si="30"/>
        <v>0</v>
      </c>
      <c r="J156" s="3"/>
      <c r="K156" s="3"/>
    </row>
    <row r="157" spans="1:11">
      <c r="A157" s="6" t="s">
        <v>202</v>
      </c>
      <c r="B157" s="6" t="s">
        <v>203</v>
      </c>
      <c r="C157" s="13">
        <v>1</v>
      </c>
      <c r="D157" s="13"/>
      <c r="E157" s="13">
        <f>C157*D157</f>
        <v>0</v>
      </c>
      <c r="F157" s="13"/>
      <c r="G157" s="13">
        <f>C157*F157</f>
        <v>0</v>
      </c>
      <c r="H157" s="13">
        <f t="shared" si="30"/>
        <v>0</v>
      </c>
      <c r="I157" s="13">
        <f t="shared" si="30"/>
        <v>0</v>
      </c>
      <c r="J157" s="3"/>
      <c r="K157" s="3"/>
    </row>
    <row r="158" spans="1:11">
      <c r="A158" s="6" t="s">
        <v>162</v>
      </c>
      <c r="B158" s="6" t="s">
        <v>15</v>
      </c>
      <c r="C158" s="13"/>
      <c r="D158" s="13"/>
      <c r="E158" s="13">
        <f>L6+Parametry!B33/100*E129+Parametry!B33/100*E134+Parametry!B33/100*E137+Parametry!B33/100*E138+Parametry!B33/100*E141+Parametry!B33/100*E142+Parametry!B33/100*E145+Parametry!B33/100*E148+Parametry!B33/100*E151+Parametry!B33/100*E153+Parametry!B33/100*E156</f>
        <v>0</v>
      </c>
      <c r="F158" s="13"/>
      <c r="G158" s="13"/>
      <c r="H158" s="13">
        <f t="shared" si="30"/>
        <v>0</v>
      </c>
      <c r="I158" s="13">
        <f t="shared" si="30"/>
        <v>0</v>
      </c>
      <c r="J158" s="3"/>
      <c r="K158" s="3"/>
    </row>
    <row r="159" spans="1:11">
      <c r="A159" s="4" t="s">
        <v>204</v>
      </c>
      <c r="B159" s="4" t="s">
        <v>15</v>
      </c>
      <c r="C159" s="12"/>
      <c r="D159" s="12"/>
      <c r="E159" s="12">
        <f>SUM(E123:E158)</f>
        <v>0</v>
      </c>
      <c r="F159" s="12"/>
      <c r="G159" s="12">
        <f>SUM(G123:G158)</f>
        <v>0</v>
      </c>
      <c r="H159" s="12"/>
      <c r="I159" s="12">
        <f>SUM(I123:I158)</f>
        <v>0</v>
      </c>
      <c r="J159" s="3"/>
      <c r="K159" s="3"/>
    </row>
    <row r="160" spans="1:11">
      <c r="A160" s="6" t="s">
        <v>15</v>
      </c>
      <c r="B160" s="6" t="s">
        <v>15</v>
      </c>
      <c r="C160" s="13"/>
      <c r="D160" s="13"/>
      <c r="E160" s="13"/>
      <c r="F160" s="13"/>
      <c r="G160" s="13"/>
      <c r="H160" s="13">
        <f>D160+F160</f>
        <v>0</v>
      </c>
      <c r="I160" s="13">
        <f>E160+G160</f>
        <v>0</v>
      </c>
      <c r="J160" s="3"/>
      <c r="K160" s="3"/>
    </row>
    <row r="161" spans="1:11">
      <c r="A161" s="6" t="s">
        <v>15</v>
      </c>
      <c r="B161" s="6" t="s">
        <v>15</v>
      </c>
      <c r="C161" s="13"/>
      <c r="D161" s="13"/>
      <c r="E161" s="13"/>
      <c r="F161" s="13"/>
      <c r="G161" s="13"/>
      <c r="H161" s="13">
        <f>D161+F161</f>
        <v>0</v>
      </c>
      <c r="I161" s="13">
        <f>E161+G161</f>
        <v>0</v>
      </c>
      <c r="J161" s="3"/>
      <c r="K161" s="3"/>
    </row>
    <row r="162" spans="1:11">
      <c r="A162" s="4" t="s">
        <v>205</v>
      </c>
      <c r="B162" s="4" t="s">
        <v>15</v>
      </c>
      <c r="C162" s="12"/>
      <c r="D162" s="12"/>
      <c r="E162" s="12"/>
      <c r="F162" s="12"/>
      <c r="G162" s="12"/>
      <c r="H162" s="12"/>
      <c r="I162" s="12"/>
      <c r="J162" s="3"/>
      <c r="K162" s="3"/>
    </row>
    <row r="163" spans="1:11">
      <c r="A163" s="16" t="s">
        <v>206</v>
      </c>
      <c r="B163" s="16" t="s">
        <v>15</v>
      </c>
      <c r="C163" s="17"/>
      <c r="D163" s="17"/>
      <c r="E163" s="17"/>
      <c r="F163" s="17"/>
      <c r="G163" s="17"/>
      <c r="H163" s="17"/>
      <c r="I163" s="17"/>
      <c r="J163" s="3"/>
      <c r="K163" s="3"/>
    </row>
    <row r="164" spans="1:11">
      <c r="A164" s="6" t="s">
        <v>207</v>
      </c>
      <c r="B164" s="6" t="s">
        <v>58</v>
      </c>
      <c r="C164" s="13">
        <v>1</v>
      </c>
      <c r="D164" s="13"/>
      <c r="E164" s="13">
        <f>C164*D164</f>
        <v>0</v>
      </c>
      <c r="F164" s="13"/>
      <c r="G164" s="13">
        <f>C164*F164</f>
        <v>0</v>
      </c>
      <c r="H164" s="13">
        <f t="shared" ref="H164:I167" si="31">D164+F164</f>
        <v>0</v>
      </c>
      <c r="I164" s="13">
        <f t="shared" si="31"/>
        <v>0</v>
      </c>
      <c r="J164" s="3"/>
      <c r="K164" s="3"/>
    </row>
    <row r="165" spans="1:11">
      <c r="A165" s="6" t="s">
        <v>208</v>
      </c>
      <c r="B165" s="6" t="s">
        <v>58</v>
      </c>
      <c r="C165" s="13">
        <v>1</v>
      </c>
      <c r="D165" s="13"/>
      <c r="E165" s="13">
        <f>C165*D165</f>
        <v>0</v>
      </c>
      <c r="F165" s="13"/>
      <c r="G165" s="13">
        <f>C165*F165</f>
        <v>0</v>
      </c>
      <c r="H165" s="13">
        <f t="shared" si="31"/>
        <v>0</v>
      </c>
      <c r="I165" s="13">
        <f t="shared" si="31"/>
        <v>0</v>
      </c>
      <c r="J165" s="3"/>
      <c r="K165" s="3"/>
    </row>
    <row r="166" spans="1:11" ht="24.75">
      <c r="A166" s="18" t="s">
        <v>209</v>
      </c>
      <c r="B166" s="6" t="s">
        <v>58</v>
      </c>
      <c r="C166" s="13">
        <v>2</v>
      </c>
      <c r="D166" s="13"/>
      <c r="E166" s="13">
        <f>C166*D166</f>
        <v>0</v>
      </c>
      <c r="F166" s="13"/>
      <c r="G166" s="13">
        <f>C166*F166</f>
        <v>0</v>
      </c>
      <c r="H166" s="13">
        <f t="shared" si="31"/>
        <v>0</v>
      </c>
      <c r="I166" s="13">
        <f t="shared" si="31"/>
        <v>0</v>
      </c>
      <c r="J166" s="3"/>
      <c r="K166" s="3"/>
    </row>
    <row r="167" spans="1:11">
      <c r="A167" s="6" t="s">
        <v>210</v>
      </c>
      <c r="B167" s="6" t="s">
        <v>58</v>
      </c>
      <c r="C167" s="13">
        <v>2</v>
      </c>
      <c r="D167" s="13"/>
      <c r="E167" s="13">
        <f>C167*D167</f>
        <v>0</v>
      </c>
      <c r="F167" s="13"/>
      <c r="G167" s="13">
        <f>C167*F167</f>
        <v>0</v>
      </c>
      <c r="H167" s="13">
        <f t="shared" si="31"/>
        <v>0</v>
      </c>
      <c r="I167" s="13">
        <f t="shared" si="31"/>
        <v>0</v>
      </c>
      <c r="J167" s="3"/>
      <c r="K167" s="3"/>
    </row>
    <row r="168" spans="1:11">
      <c r="A168" s="16" t="s">
        <v>211</v>
      </c>
      <c r="B168" s="16" t="s">
        <v>15</v>
      </c>
      <c r="C168" s="17"/>
      <c r="D168" s="17"/>
      <c r="E168" s="17"/>
      <c r="F168" s="17"/>
      <c r="G168" s="17"/>
      <c r="H168" s="17"/>
      <c r="I168" s="17"/>
      <c r="J168" s="3"/>
      <c r="K168" s="3"/>
    </row>
    <row r="169" spans="1:11">
      <c r="A169" s="6" t="s">
        <v>212</v>
      </c>
      <c r="B169" s="6" t="s">
        <v>58</v>
      </c>
      <c r="C169" s="13">
        <v>2</v>
      </c>
      <c r="D169" s="13"/>
      <c r="E169" s="13">
        <f>C169*D169</f>
        <v>0</v>
      </c>
      <c r="F169" s="13"/>
      <c r="G169" s="13">
        <f>C169*F169</f>
        <v>0</v>
      </c>
      <c r="H169" s="13">
        <f>D169+F169</f>
        <v>0</v>
      </c>
      <c r="I169" s="13">
        <f>E169+G169</f>
        <v>0</v>
      </c>
      <c r="J169" s="3"/>
      <c r="K169" s="3"/>
    </row>
    <row r="170" spans="1:11">
      <c r="A170" s="16" t="s">
        <v>213</v>
      </c>
      <c r="B170" s="16" t="s">
        <v>15</v>
      </c>
      <c r="C170" s="17"/>
      <c r="D170" s="17"/>
      <c r="E170" s="17"/>
      <c r="F170" s="17"/>
      <c r="G170" s="17"/>
      <c r="H170" s="17"/>
      <c r="I170" s="17"/>
      <c r="J170" s="3"/>
      <c r="K170" s="3"/>
    </row>
    <row r="171" spans="1:11">
      <c r="A171" s="6" t="s">
        <v>214</v>
      </c>
      <c r="B171" s="6" t="s">
        <v>58</v>
      </c>
      <c r="C171" s="13">
        <v>1</v>
      </c>
      <c r="D171" s="13"/>
      <c r="E171" s="13">
        <f>C171*D171</f>
        <v>0</v>
      </c>
      <c r="F171" s="13"/>
      <c r="G171" s="13">
        <f>C171*F171</f>
        <v>0</v>
      </c>
      <c r="H171" s="13">
        <f t="shared" ref="H171:I174" si="32">D171+F171</f>
        <v>0</v>
      </c>
      <c r="I171" s="13">
        <f t="shared" si="32"/>
        <v>0</v>
      </c>
      <c r="J171" s="3"/>
      <c r="K171" s="3"/>
    </row>
    <row r="172" spans="1:11">
      <c r="A172" s="6" t="s">
        <v>215</v>
      </c>
      <c r="B172" s="6" t="s">
        <v>58</v>
      </c>
      <c r="C172" s="13">
        <v>1</v>
      </c>
      <c r="D172" s="13"/>
      <c r="E172" s="13">
        <f>C172*D172</f>
        <v>0</v>
      </c>
      <c r="F172" s="13"/>
      <c r="G172" s="13">
        <f>C172*F172</f>
        <v>0</v>
      </c>
      <c r="H172" s="13">
        <f t="shared" si="32"/>
        <v>0</v>
      </c>
      <c r="I172" s="13">
        <f t="shared" si="32"/>
        <v>0</v>
      </c>
      <c r="J172" s="3"/>
      <c r="K172" s="3"/>
    </row>
    <row r="173" spans="1:11">
      <c r="A173" s="6" t="s">
        <v>216</v>
      </c>
      <c r="B173" s="6" t="s">
        <v>58</v>
      </c>
      <c r="C173" s="13">
        <v>1</v>
      </c>
      <c r="D173" s="13"/>
      <c r="E173" s="13">
        <f>C173*D173</f>
        <v>0</v>
      </c>
      <c r="F173" s="13"/>
      <c r="G173" s="13">
        <f>C173*F173</f>
        <v>0</v>
      </c>
      <c r="H173" s="13">
        <f t="shared" si="32"/>
        <v>0</v>
      </c>
      <c r="I173" s="13">
        <f t="shared" si="32"/>
        <v>0</v>
      </c>
      <c r="J173" s="3"/>
      <c r="K173" s="3"/>
    </row>
    <row r="174" spans="1:11">
      <c r="A174" s="6" t="s">
        <v>217</v>
      </c>
      <c r="B174" s="6" t="s">
        <v>58</v>
      </c>
      <c r="C174" s="13">
        <v>2</v>
      </c>
      <c r="D174" s="13"/>
      <c r="E174" s="13">
        <f>C174*D174</f>
        <v>0</v>
      </c>
      <c r="F174" s="13"/>
      <c r="G174" s="13">
        <f>C174*F174</f>
        <v>0</v>
      </c>
      <c r="H174" s="13">
        <f t="shared" si="32"/>
        <v>0</v>
      </c>
      <c r="I174" s="13">
        <f t="shared" si="32"/>
        <v>0</v>
      </c>
      <c r="J174" s="3"/>
      <c r="K174" s="3"/>
    </row>
    <row r="175" spans="1:11">
      <c r="A175" s="16" t="s">
        <v>218</v>
      </c>
      <c r="B175" s="16" t="s">
        <v>15</v>
      </c>
      <c r="C175" s="17"/>
      <c r="D175" s="17"/>
      <c r="E175" s="17"/>
      <c r="F175" s="17"/>
      <c r="G175" s="17"/>
      <c r="H175" s="17"/>
      <c r="I175" s="17"/>
      <c r="J175" s="3"/>
      <c r="K175" s="3"/>
    </row>
    <row r="176" spans="1:11">
      <c r="A176" s="6" t="s">
        <v>214</v>
      </c>
      <c r="B176" s="6" t="s">
        <v>58</v>
      </c>
      <c r="C176" s="13">
        <v>1</v>
      </c>
      <c r="D176" s="13"/>
      <c r="E176" s="13">
        <f>C176*D176</f>
        <v>0</v>
      </c>
      <c r="F176" s="13"/>
      <c r="G176" s="13">
        <f>C176*F176</f>
        <v>0</v>
      </c>
      <c r="H176" s="13">
        <f t="shared" ref="H176:I178" si="33">D176+F176</f>
        <v>0</v>
      </c>
      <c r="I176" s="13">
        <f t="shared" si="33"/>
        <v>0</v>
      </c>
      <c r="J176" s="3"/>
      <c r="K176" s="3"/>
    </row>
    <row r="177" spans="1:11">
      <c r="A177" s="6" t="s">
        <v>219</v>
      </c>
      <c r="B177" s="6" t="s">
        <v>58</v>
      </c>
      <c r="C177" s="13">
        <v>1</v>
      </c>
      <c r="D177" s="13"/>
      <c r="E177" s="13">
        <f>C177*D177</f>
        <v>0</v>
      </c>
      <c r="F177" s="13"/>
      <c r="G177" s="13">
        <f>C177*F177</f>
        <v>0</v>
      </c>
      <c r="H177" s="13">
        <f t="shared" si="33"/>
        <v>0</v>
      </c>
      <c r="I177" s="13">
        <f t="shared" si="33"/>
        <v>0</v>
      </c>
      <c r="J177" s="3"/>
      <c r="K177" s="3"/>
    </row>
    <row r="178" spans="1:11">
      <c r="A178" s="6" t="s">
        <v>217</v>
      </c>
      <c r="B178" s="6" t="s">
        <v>58</v>
      </c>
      <c r="C178" s="13">
        <v>1</v>
      </c>
      <c r="D178" s="13"/>
      <c r="E178" s="13">
        <f>C178*D178</f>
        <v>0</v>
      </c>
      <c r="F178" s="13"/>
      <c r="G178" s="13">
        <f>C178*F178</f>
        <v>0</v>
      </c>
      <c r="H178" s="13">
        <f t="shared" si="33"/>
        <v>0</v>
      </c>
      <c r="I178" s="13">
        <f t="shared" si="33"/>
        <v>0</v>
      </c>
      <c r="J178" s="3"/>
      <c r="K178" s="3"/>
    </row>
    <row r="179" spans="1:11">
      <c r="A179" s="16" t="s">
        <v>220</v>
      </c>
      <c r="B179" s="16" t="s">
        <v>15</v>
      </c>
      <c r="C179" s="17"/>
      <c r="D179" s="17"/>
      <c r="E179" s="17"/>
      <c r="F179" s="17"/>
      <c r="G179" s="17"/>
      <c r="H179" s="17"/>
      <c r="I179" s="17"/>
      <c r="J179" s="3"/>
      <c r="K179" s="3"/>
    </row>
    <row r="180" spans="1:11">
      <c r="A180" s="6" t="s">
        <v>221</v>
      </c>
      <c r="B180" s="6" t="s">
        <v>58</v>
      </c>
      <c r="C180" s="13">
        <v>2</v>
      </c>
      <c r="D180" s="13"/>
      <c r="E180" s="13">
        <f>C180*D180</f>
        <v>0</v>
      </c>
      <c r="F180" s="13"/>
      <c r="G180" s="13">
        <f>C180*F180</f>
        <v>0</v>
      </c>
      <c r="H180" s="13">
        <f t="shared" ref="H180:I183" si="34">D180+F180</f>
        <v>0</v>
      </c>
      <c r="I180" s="13">
        <f t="shared" si="34"/>
        <v>0</v>
      </c>
      <c r="J180" s="3"/>
      <c r="K180" s="3"/>
    </row>
    <row r="181" spans="1:11">
      <c r="A181" s="6" t="s">
        <v>222</v>
      </c>
      <c r="B181" s="6" t="s">
        <v>58</v>
      </c>
      <c r="C181" s="13">
        <v>2</v>
      </c>
      <c r="D181" s="13"/>
      <c r="E181" s="13">
        <f>C181*D181</f>
        <v>0</v>
      </c>
      <c r="F181" s="13"/>
      <c r="G181" s="13">
        <f>C181*F181</f>
        <v>0</v>
      </c>
      <c r="H181" s="13">
        <f t="shared" si="34"/>
        <v>0</v>
      </c>
      <c r="I181" s="13">
        <f t="shared" si="34"/>
        <v>0</v>
      </c>
      <c r="J181" s="3"/>
      <c r="K181" s="3"/>
    </row>
    <row r="182" spans="1:11">
      <c r="A182" s="6" t="s">
        <v>215</v>
      </c>
      <c r="B182" s="6" t="s">
        <v>58</v>
      </c>
      <c r="C182" s="13">
        <v>1</v>
      </c>
      <c r="D182" s="13"/>
      <c r="E182" s="13">
        <f>C182*D182</f>
        <v>0</v>
      </c>
      <c r="F182" s="13"/>
      <c r="G182" s="13">
        <f>C182*F182</f>
        <v>0</v>
      </c>
      <c r="H182" s="13">
        <f t="shared" si="34"/>
        <v>0</v>
      </c>
      <c r="I182" s="13">
        <f t="shared" si="34"/>
        <v>0</v>
      </c>
      <c r="J182" s="3"/>
      <c r="K182" s="3"/>
    </row>
    <row r="183" spans="1:11">
      <c r="A183" s="6" t="s">
        <v>223</v>
      </c>
      <c r="B183" s="6" t="s">
        <v>58</v>
      </c>
      <c r="C183" s="13">
        <v>1</v>
      </c>
      <c r="D183" s="13"/>
      <c r="E183" s="13">
        <f>C183*D183</f>
        <v>0</v>
      </c>
      <c r="F183" s="13"/>
      <c r="G183" s="13">
        <f>C183*F183</f>
        <v>0</v>
      </c>
      <c r="H183" s="13">
        <f t="shared" si="34"/>
        <v>0</v>
      </c>
      <c r="I183" s="13">
        <f t="shared" si="34"/>
        <v>0</v>
      </c>
      <c r="J183" s="3"/>
      <c r="K183" s="3"/>
    </row>
    <row r="184" spans="1:11">
      <c r="A184" s="16" t="s">
        <v>224</v>
      </c>
      <c r="B184" s="16" t="s">
        <v>15</v>
      </c>
      <c r="C184" s="17"/>
      <c r="D184" s="17"/>
      <c r="E184" s="17"/>
      <c r="F184" s="17"/>
      <c r="G184" s="17"/>
      <c r="H184" s="17"/>
      <c r="I184" s="17"/>
      <c r="J184" s="3"/>
      <c r="K184" s="3"/>
    </row>
    <row r="185" spans="1:11">
      <c r="A185" s="6" t="s">
        <v>225</v>
      </c>
      <c r="B185" s="6" t="s">
        <v>66</v>
      </c>
      <c r="C185" s="13">
        <v>130</v>
      </c>
      <c r="D185" s="13"/>
      <c r="E185" s="13">
        <f>C185*D185</f>
        <v>0</v>
      </c>
      <c r="F185" s="13"/>
      <c r="G185" s="13">
        <f>C185*F185</f>
        <v>0</v>
      </c>
      <c r="H185" s="13">
        <f t="shared" ref="H185:I188" si="35">D185+F185</f>
        <v>0</v>
      </c>
      <c r="I185" s="13">
        <f t="shared" si="35"/>
        <v>0</v>
      </c>
      <c r="J185" s="3"/>
      <c r="K185" s="3"/>
    </row>
    <row r="186" spans="1:11">
      <c r="A186" s="6" t="s">
        <v>226</v>
      </c>
      <c r="B186" s="6" t="s">
        <v>66</v>
      </c>
      <c r="C186" s="13">
        <v>10</v>
      </c>
      <c r="D186" s="13"/>
      <c r="E186" s="13">
        <f>C186*D186</f>
        <v>0</v>
      </c>
      <c r="F186" s="13"/>
      <c r="G186" s="13">
        <f>C186*F186</f>
        <v>0</v>
      </c>
      <c r="H186" s="13">
        <f t="shared" si="35"/>
        <v>0</v>
      </c>
      <c r="I186" s="13">
        <f t="shared" si="35"/>
        <v>0</v>
      </c>
      <c r="J186" s="3"/>
      <c r="K186" s="3"/>
    </row>
    <row r="187" spans="1:11">
      <c r="A187" s="6" t="s">
        <v>227</v>
      </c>
      <c r="B187" s="6" t="s">
        <v>66</v>
      </c>
      <c r="C187" s="13">
        <v>15</v>
      </c>
      <c r="D187" s="13"/>
      <c r="E187" s="13">
        <f>C187*D187</f>
        <v>0</v>
      </c>
      <c r="F187" s="13"/>
      <c r="G187" s="13">
        <f>C187*F187</f>
        <v>0</v>
      </c>
      <c r="H187" s="13">
        <f t="shared" si="35"/>
        <v>0</v>
      </c>
      <c r="I187" s="13">
        <f t="shared" si="35"/>
        <v>0</v>
      </c>
      <c r="J187" s="3"/>
      <c r="K187" s="3"/>
    </row>
    <row r="188" spans="1:11">
      <c r="A188" s="6" t="s">
        <v>228</v>
      </c>
      <c r="B188" s="6" t="s">
        <v>66</v>
      </c>
      <c r="C188" s="13">
        <v>150</v>
      </c>
      <c r="D188" s="13"/>
      <c r="E188" s="13">
        <f>C188*D188</f>
        <v>0</v>
      </c>
      <c r="F188" s="13"/>
      <c r="G188" s="13">
        <f>C188*F188</f>
        <v>0</v>
      </c>
      <c r="H188" s="13">
        <f t="shared" si="35"/>
        <v>0</v>
      </c>
      <c r="I188" s="13">
        <f t="shared" si="35"/>
        <v>0</v>
      </c>
      <c r="J188" s="3"/>
      <c r="K188" s="3"/>
    </row>
    <row r="189" spans="1:11">
      <c r="A189" s="16" t="s">
        <v>229</v>
      </c>
      <c r="B189" s="16" t="s">
        <v>15</v>
      </c>
      <c r="C189" s="17"/>
      <c r="D189" s="17"/>
      <c r="E189" s="17"/>
      <c r="F189" s="17"/>
      <c r="G189" s="17"/>
      <c r="H189" s="17"/>
      <c r="I189" s="17"/>
      <c r="J189" s="3"/>
      <c r="K189" s="3"/>
    </row>
    <row r="190" spans="1:11">
      <c r="A190" s="6" t="s">
        <v>230</v>
      </c>
      <c r="B190" s="6" t="s">
        <v>203</v>
      </c>
      <c r="C190" s="13">
        <v>1</v>
      </c>
      <c r="D190" s="13"/>
      <c r="E190" s="13">
        <f t="shared" ref="E190:E198" si="36">C190*D190</f>
        <v>0</v>
      </c>
      <c r="F190" s="13"/>
      <c r="G190" s="13">
        <f t="shared" ref="G190:G198" si="37">C190*F190</f>
        <v>0</v>
      </c>
      <c r="H190" s="13">
        <f t="shared" ref="H190:H198" si="38">D190+F190</f>
        <v>0</v>
      </c>
      <c r="I190" s="13">
        <f t="shared" ref="I190:I198" si="39">E190+G190</f>
        <v>0</v>
      </c>
      <c r="J190" s="3"/>
      <c r="K190" s="3"/>
    </row>
    <row r="191" spans="1:11">
      <c r="A191" s="6" t="s">
        <v>231</v>
      </c>
      <c r="B191" s="6" t="s">
        <v>203</v>
      </c>
      <c r="C191" s="13">
        <v>1</v>
      </c>
      <c r="D191" s="13"/>
      <c r="E191" s="13">
        <f t="shared" si="36"/>
        <v>0</v>
      </c>
      <c r="F191" s="13"/>
      <c r="G191" s="13">
        <f t="shared" si="37"/>
        <v>0</v>
      </c>
      <c r="H191" s="13">
        <f t="shared" si="38"/>
        <v>0</v>
      </c>
      <c r="I191" s="13">
        <f t="shared" si="39"/>
        <v>0</v>
      </c>
      <c r="J191" s="3"/>
      <c r="K191" s="3"/>
    </row>
    <row r="192" spans="1:11">
      <c r="A192" s="6" t="s">
        <v>232</v>
      </c>
      <c r="B192" s="6" t="s">
        <v>203</v>
      </c>
      <c r="C192" s="13">
        <v>1</v>
      </c>
      <c r="D192" s="13"/>
      <c r="E192" s="13">
        <f t="shared" si="36"/>
        <v>0</v>
      </c>
      <c r="F192" s="13"/>
      <c r="G192" s="13">
        <f t="shared" si="37"/>
        <v>0</v>
      </c>
      <c r="H192" s="13">
        <f t="shared" si="38"/>
        <v>0</v>
      </c>
      <c r="I192" s="13">
        <f t="shared" si="39"/>
        <v>0</v>
      </c>
      <c r="J192" s="3"/>
      <c r="K192" s="3"/>
    </row>
    <row r="193" spans="1:11">
      <c r="A193" s="6" t="s">
        <v>233</v>
      </c>
      <c r="B193" s="6" t="s">
        <v>203</v>
      </c>
      <c r="C193" s="13">
        <v>1</v>
      </c>
      <c r="D193" s="13"/>
      <c r="E193" s="13">
        <f t="shared" si="36"/>
        <v>0</v>
      </c>
      <c r="F193" s="13"/>
      <c r="G193" s="13">
        <f t="shared" si="37"/>
        <v>0</v>
      </c>
      <c r="H193" s="13">
        <f t="shared" si="38"/>
        <v>0</v>
      </c>
      <c r="I193" s="13">
        <f t="shared" si="39"/>
        <v>0</v>
      </c>
      <c r="J193" s="3"/>
      <c r="K193" s="3"/>
    </row>
    <row r="194" spans="1:11">
      <c r="A194" s="6" t="s">
        <v>234</v>
      </c>
      <c r="B194" s="6" t="s">
        <v>58</v>
      </c>
      <c r="C194" s="13">
        <v>4</v>
      </c>
      <c r="D194" s="13"/>
      <c r="E194" s="13">
        <f t="shared" si="36"/>
        <v>0</v>
      </c>
      <c r="F194" s="13"/>
      <c r="G194" s="13">
        <f t="shared" si="37"/>
        <v>0</v>
      </c>
      <c r="H194" s="13">
        <f t="shared" si="38"/>
        <v>0</v>
      </c>
      <c r="I194" s="13">
        <f t="shared" si="39"/>
        <v>0</v>
      </c>
      <c r="J194" s="3"/>
      <c r="K194" s="3"/>
    </row>
    <row r="195" spans="1:11">
      <c r="A195" s="6" t="s">
        <v>235</v>
      </c>
      <c r="B195" s="6" t="s">
        <v>203</v>
      </c>
      <c r="C195" s="13">
        <v>1</v>
      </c>
      <c r="D195" s="13"/>
      <c r="E195" s="13">
        <f t="shared" si="36"/>
        <v>0</v>
      </c>
      <c r="F195" s="13"/>
      <c r="G195" s="13">
        <f t="shared" si="37"/>
        <v>0</v>
      </c>
      <c r="H195" s="13">
        <f t="shared" si="38"/>
        <v>0</v>
      </c>
      <c r="I195" s="13">
        <f t="shared" si="39"/>
        <v>0</v>
      </c>
      <c r="J195" s="3"/>
      <c r="K195" s="3"/>
    </row>
    <row r="196" spans="1:11">
      <c r="A196" s="6" t="s">
        <v>236</v>
      </c>
      <c r="B196" s="6" t="s">
        <v>203</v>
      </c>
      <c r="C196" s="13">
        <v>1</v>
      </c>
      <c r="D196" s="13"/>
      <c r="E196" s="13">
        <f t="shared" si="36"/>
        <v>0</v>
      </c>
      <c r="F196" s="13"/>
      <c r="G196" s="13">
        <f t="shared" si="37"/>
        <v>0</v>
      </c>
      <c r="H196" s="13">
        <f t="shared" si="38"/>
        <v>0</v>
      </c>
      <c r="I196" s="13">
        <f t="shared" si="39"/>
        <v>0</v>
      </c>
      <c r="J196" s="3"/>
      <c r="K196" s="3"/>
    </row>
    <row r="197" spans="1:11">
      <c r="A197" s="6" t="s">
        <v>237</v>
      </c>
      <c r="B197" s="6" t="s">
        <v>203</v>
      </c>
      <c r="C197" s="13">
        <v>1</v>
      </c>
      <c r="D197" s="13"/>
      <c r="E197" s="13">
        <f t="shared" si="36"/>
        <v>0</v>
      </c>
      <c r="F197" s="13"/>
      <c r="G197" s="13">
        <f t="shared" si="37"/>
        <v>0</v>
      </c>
      <c r="H197" s="13">
        <f t="shared" si="38"/>
        <v>0</v>
      </c>
      <c r="I197" s="13">
        <f t="shared" si="39"/>
        <v>0</v>
      </c>
      <c r="J197" s="3"/>
      <c r="K197" s="3"/>
    </row>
    <row r="198" spans="1:11">
      <c r="A198" s="6" t="s">
        <v>238</v>
      </c>
      <c r="B198" s="6" t="s">
        <v>203</v>
      </c>
      <c r="C198" s="13">
        <v>1</v>
      </c>
      <c r="D198" s="13"/>
      <c r="E198" s="13">
        <f t="shared" si="36"/>
        <v>0</v>
      </c>
      <c r="F198" s="13"/>
      <c r="G198" s="13">
        <f t="shared" si="37"/>
        <v>0</v>
      </c>
      <c r="H198" s="13">
        <f t="shared" si="38"/>
        <v>0</v>
      </c>
      <c r="I198" s="13">
        <f t="shared" si="39"/>
        <v>0</v>
      </c>
      <c r="J198" s="3"/>
      <c r="K198" s="3"/>
    </row>
    <row r="199" spans="1:11">
      <c r="A199" s="4" t="s">
        <v>239</v>
      </c>
      <c r="B199" s="4" t="s">
        <v>15</v>
      </c>
      <c r="C199" s="12"/>
      <c r="D199" s="12"/>
      <c r="E199" s="12">
        <f>SUM(E163:E198)</f>
        <v>0</v>
      </c>
      <c r="F199" s="12"/>
      <c r="G199" s="12">
        <f>SUM(G163:G198)</f>
        <v>0</v>
      </c>
      <c r="H199" s="12"/>
      <c r="I199" s="12">
        <f>SUM(I163:I198)</f>
        <v>0</v>
      </c>
      <c r="J199" s="3"/>
      <c r="K199" s="3"/>
    </row>
    <row r="200" spans="1:11">
      <c r="A200" s="6" t="s">
        <v>15</v>
      </c>
      <c r="B200" s="6" t="s">
        <v>15</v>
      </c>
      <c r="C200" s="13"/>
      <c r="D200" s="13"/>
      <c r="E200" s="13"/>
      <c r="F200" s="13"/>
      <c r="G200" s="13"/>
      <c r="H200" s="13">
        <f>D200+F200</f>
        <v>0</v>
      </c>
      <c r="I200" s="13">
        <f>E200+G200</f>
        <v>0</v>
      </c>
      <c r="J200" s="3"/>
      <c r="K200" s="3"/>
    </row>
    <row r="201" spans="1:11">
      <c r="A201" s="6" t="s">
        <v>15</v>
      </c>
      <c r="B201" s="6" t="s">
        <v>15</v>
      </c>
      <c r="C201" s="13"/>
      <c r="D201" s="13"/>
      <c r="E201" s="13"/>
      <c r="F201" s="13"/>
      <c r="G201" s="13"/>
      <c r="H201" s="13">
        <f>D201+F201</f>
        <v>0</v>
      </c>
      <c r="I201" s="13">
        <f>E201+G201</f>
        <v>0</v>
      </c>
      <c r="J201" s="3"/>
      <c r="K201" s="3"/>
    </row>
    <row r="202" spans="1:11">
      <c r="A202" s="4" t="s">
        <v>240</v>
      </c>
      <c r="B202" s="4" t="s">
        <v>15</v>
      </c>
      <c r="C202" s="12"/>
      <c r="D202" s="12"/>
      <c r="E202" s="12"/>
      <c r="F202" s="12"/>
      <c r="G202" s="12"/>
      <c r="H202" s="12"/>
      <c r="I202" s="12"/>
      <c r="J202" s="3"/>
      <c r="K202" s="3"/>
    </row>
    <row r="203" spans="1:11">
      <c r="A203" s="16" t="s">
        <v>241</v>
      </c>
      <c r="B203" s="16" t="s">
        <v>15</v>
      </c>
      <c r="C203" s="17"/>
      <c r="D203" s="17"/>
      <c r="E203" s="17"/>
      <c r="F203" s="17"/>
      <c r="G203" s="17"/>
      <c r="H203" s="17"/>
      <c r="I203" s="17"/>
      <c r="J203" s="3"/>
      <c r="K203" s="3"/>
    </row>
    <row r="204" spans="1:11">
      <c r="A204" s="6" t="s">
        <v>242</v>
      </c>
      <c r="B204" s="6" t="s">
        <v>58</v>
      </c>
      <c r="C204" s="13">
        <v>1</v>
      </c>
      <c r="D204" s="13"/>
      <c r="E204" s="13">
        <f>C204*D204</f>
        <v>0</v>
      </c>
      <c r="F204" s="13"/>
      <c r="G204" s="13">
        <f>C204*F204</f>
        <v>0</v>
      </c>
      <c r="H204" s="13">
        <f>D204+F204</f>
        <v>0</v>
      </c>
      <c r="I204" s="13">
        <f>E204+G204</f>
        <v>0</v>
      </c>
      <c r="J204" s="3"/>
      <c r="K204" s="3"/>
    </row>
    <row r="205" spans="1:11">
      <c r="A205" s="16" t="s">
        <v>224</v>
      </c>
      <c r="B205" s="16" t="s">
        <v>15</v>
      </c>
      <c r="C205" s="17"/>
      <c r="D205" s="17"/>
      <c r="E205" s="17"/>
      <c r="F205" s="17"/>
      <c r="G205" s="17"/>
      <c r="H205" s="17"/>
      <c r="I205" s="17"/>
      <c r="J205" s="3"/>
      <c r="K205" s="3"/>
    </row>
    <row r="206" spans="1:11">
      <c r="A206" s="6" t="s">
        <v>225</v>
      </c>
      <c r="B206" s="6" t="s">
        <v>66</v>
      </c>
      <c r="C206" s="13">
        <v>65</v>
      </c>
      <c r="D206" s="13"/>
      <c r="E206" s="13">
        <f>C206*D206</f>
        <v>0</v>
      </c>
      <c r="F206" s="13"/>
      <c r="G206" s="13">
        <f>C206*F206</f>
        <v>0</v>
      </c>
      <c r="H206" s="13">
        <f t="shared" ref="H206:I210" si="40">D206+F206</f>
        <v>0</v>
      </c>
      <c r="I206" s="13">
        <f t="shared" si="40"/>
        <v>0</v>
      </c>
      <c r="J206" s="3"/>
      <c r="K206" s="3"/>
    </row>
    <row r="207" spans="1:11">
      <c r="A207" s="6" t="s">
        <v>243</v>
      </c>
      <c r="B207" s="6" t="s">
        <v>66</v>
      </c>
      <c r="C207" s="13">
        <v>70</v>
      </c>
      <c r="D207" s="13"/>
      <c r="E207" s="13">
        <f>C207*D207</f>
        <v>0</v>
      </c>
      <c r="F207" s="13"/>
      <c r="G207" s="13">
        <f>C207*F207</f>
        <v>0</v>
      </c>
      <c r="H207" s="13">
        <f t="shared" si="40"/>
        <v>0</v>
      </c>
      <c r="I207" s="13">
        <f t="shared" si="40"/>
        <v>0</v>
      </c>
      <c r="J207" s="3"/>
      <c r="K207" s="3"/>
    </row>
    <row r="208" spans="1:11">
      <c r="A208" s="6" t="s">
        <v>244</v>
      </c>
      <c r="B208" s="6" t="s">
        <v>245</v>
      </c>
      <c r="C208" s="13">
        <v>3</v>
      </c>
      <c r="D208" s="13"/>
      <c r="E208" s="13">
        <f>C208*D208</f>
        <v>0</v>
      </c>
      <c r="F208" s="13"/>
      <c r="G208" s="13">
        <f>C208*F208</f>
        <v>0</v>
      </c>
      <c r="H208" s="13">
        <f t="shared" si="40"/>
        <v>0</v>
      </c>
      <c r="I208" s="13">
        <f t="shared" si="40"/>
        <v>0</v>
      </c>
      <c r="J208" s="3"/>
      <c r="K208" s="3"/>
    </row>
    <row r="209" spans="1:11">
      <c r="A209" s="6" t="s">
        <v>246</v>
      </c>
      <c r="B209" s="6" t="s">
        <v>58</v>
      </c>
      <c r="C209" s="13">
        <v>1</v>
      </c>
      <c r="D209" s="13"/>
      <c r="E209" s="13">
        <f>C209*D209</f>
        <v>0</v>
      </c>
      <c r="F209" s="13"/>
      <c r="G209" s="13">
        <f>C209*F209</f>
        <v>0</v>
      </c>
      <c r="H209" s="13">
        <f t="shared" si="40"/>
        <v>0</v>
      </c>
      <c r="I209" s="13">
        <f t="shared" si="40"/>
        <v>0</v>
      </c>
      <c r="J209" s="3"/>
      <c r="K209" s="3"/>
    </row>
    <row r="210" spans="1:11">
      <c r="A210" s="6" t="s">
        <v>247</v>
      </c>
      <c r="B210" s="6" t="s">
        <v>203</v>
      </c>
      <c r="C210" s="13">
        <v>1</v>
      </c>
      <c r="D210" s="13"/>
      <c r="E210" s="13">
        <f>C210*D210</f>
        <v>0</v>
      </c>
      <c r="F210" s="13"/>
      <c r="G210" s="13">
        <f>C210*F210</f>
        <v>0</v>
      </c>
      <c r="H210" s="13">
        <f t="shared" si="40"/>
        <v>0</v>
      </c>
      <c r="I210" s="13">
        <f t="shared" si="40"/>
        <v>0</v>
      </c>
      <c r="J210" s="3"/>
      <c r="K210" s="3"/>
    </row>
    <row r="211" spans="1:11">
      <c r="A211" s="16" t="s">
        <v>229</v>
      </c>
      <c r="B211" s="16" t="s">
        <v>15</v>
      </c>
      <c r="C211" s="17"/>
      <c r="D211" s="17"/>
      <c r="E211" s="17"/>
      <c r="F211" s="17"/>
      <c r="G211" s="17"/>
      <c r="H211" s="17"/>
      <c r="I211" s="17"/>
      <c r="J211" s="3"/>
      <c r="K211" s="3"/>
    </row>
    <row r="212" spans="1:11">
      <c r="A212" s="6" t="s">
        <v>232</v>
      </c>
      <c r="B212" s="6" t="s">
        <v>203</v>
      </c>
      <c r="C212" s="13">
        <v>1</v>
      </c>
      <c r="D212" s="13"/>
      <c r="E212" s="13">
        <f t="shared" ref="E212:E217" si="41">C212*D212</f>
        <v>0</v>
      </c>
      <c r="F212" s="13"/>
      <c r="G212" s="13">
        <f t="shared" ref="G212:G217" si="42">C212*F212</f>
        <v>0</v>
      </c>
      <c r="H212" s="13">
        <f t="shared" ref="H212:I217" si="43">D212+F212</f>
        <v>0</v>
      </c>
      <c r="I212" s="13">
        <f t="shared" si="43"/>
        <v>0</v>
      </c>
      <c r="J212" s="3"/>
      <c r="K212" s="3"/>
    </row>
    <row r="213" spans="1:11">
      <c r="A213" s="6" t="s">
        <v>233</v>
      </c>
      <c r="B213" s="6" t="s">
        <v>203</v>
      </c>
      <c r="C213" s="13">
        <v>1</v>
      </c>
      <c r="D213" s="13"/>
      <c r="E213" s="13">
        <f t="shared" si="41"/>
        <v>0</v>
      </c>
      <c r="F213" s="13"/>
      <c r="G213" s="13">
        <f t="shared" si="42"/>
        <v>0</v>
      </c>
      <c r="H213" s="13">
        <f t="shared" si="43"/>
        <v>0</v>
      </c>
      <c r="I213" s="13">
        <f t="shared" si="43"/>
        <v>0</v>
      </c>
      <c r="J213" s="3"/>
      <c r="K213" s="3"/>
    </row>
    <row r="214" spans="1:11">
      <c r="A214" s="6" t="s">
        <v>235</v>
      </c>
      <c r="B214" s="6" t="s">
        <v>203</v>
      </c>
      <c r="C214" s="13">
        <v>1</v>
      </c>
      <c r="D214" s="13"/>
      <c r="E214" s="13">
        <f t="shared" si="41"/>
        <v>0</v>
      </c>
      <c r="F214" s="13"/>
      <c r="G214" s="13">
        <f t="shared" si="42"/>
        <v>0</v>
      </c>
      <c r="H214" s="13">
        <f t="shared" si="43"/>
        <v>0</v>
      </c>
      <c r="I214" s="13">
        <f t="shared" si="43"/>
        <v>0</v>
      </c>
      <c r="J214" s="3"/>
      <c r="K214" s="3"/>
    </row>
    <row r="215" spans="1:11">
      <c r="A215" s="6" t="s">
        <v>236</v>
      </c>
      <c r="B215" s="6" t="s">
        <v>203</v>
      </c>
      <c r="C215" s="13">
        <v>1</v>
      </c>
      <c r="D215" s="13"/>
      <c r="E215" s="13">
        <f t="shared" si="41"/>
        <v>0</v>
      </c>
      <c r="F215" s="13"/>
      <c r="G215" s="13">
        <f t="shared" si="42"/>
        <v>0</v>
      </c>
      <c r="H215" s="13">
        <f t="shared" si="43"/>
        <v>0</v>
      </c>
      <c r="I215" s="13">
        <f t="shared" si="43"/>
        <v>0</v>
      </c>
      <c r="J215" s="3"/>
      <c r="K215" s="3"/>
    </row>
    <row r="216" spans="1:11">
      <c r="A216" s="6" t="s">
        <v>237</v>
      </c>
      <c r="B216" s="6" t="s">
        <v>203</v>
      </c>
      <c r="C216" s="13">
        <v>1</v>
      </c>
      <c r="D216" s="13"/>
      <c r="E216" s="13">
        <f t="shared" si="41"/>
        <v>0</v>
      </c>
      <c r="F216" s="13"/>
      <c r="G216" s="13">
        <f t="shared" si="42"/>
        <v>0</v>
      </c>
      <c r="H216" s="13">
        <f t="shared" si="43"/>
        <v>0</v>
      </c>
      <c r="I216" s="13">
        <f t="shared" si="43"/>
        <v>0</v>
      </c>
      <c r="J216" s="3"/>
      <c r="K216" s="3"/>
    </row>
    <row r="217" spans="1:11">
      <c r="A217" s="6" t="s">
        <v>238</v>
      </c>
      <c r="B217" s="6" t="s">
        <v>203</v>
      </c>
      <c r="C217" s="13">
        <v>1</v>
      </c>
      <c r="D217" s="13"/>
      <c r="E217" s="13">
        <f t="shared" si="41"/>
        <v>0</v>
      </c>
      <c r="F217" s="13"/>
      <c r="G217" s="13">
        <f t="shared" si="42"/>
        <v>0</v>
      </c>
      <c r="H217" s="13">
        <f t="shared" si="43"/>
        <v>0</v>
      </c>
      <c r="I217" s="13">
        <f t="shared" si="43"/>
        <v>0</v>
      </c>
      <c r="J217" s="3"/>
      <c r="K217" s="3"/>
    </row>
    <row r="218" spans="1:11">
      <c r="A218" s="4" t="s">
        <v>248</v>
      </c>
      <c r="B218" s="4" t="s">
        <v>15</v>
      </c>
      <c r="C218" s="12"/>
      <c r="D218" s="12"/>
      <c r="E218" s="12">
        <f>SUM(E203:E217)</f>
        <v>0</v>
      </c>
      <c r="F218" s="12"/>
      <c r="G218" s="12">
        <f>SUM(G203:G217)</f>
        <v>0</v>
      </c>
      <c r="H218" s="12"/>
      <c r="I218" s="12">
        <f>SUM(I203:I217)</f>
        <v>0</v>
      </c>
      <c r="J218" s="3"/>
      <c r="K218" s="3"/>
    </row>
    <row r="219" spans="1:11">
      <c r="A219" s="6" t="s">
        <v>15</v>
      </c>
      <c r="B219" s="6" t="s">
        <v>15</v>
      </c>
      <c r="C219" s="13"/>
      <c r="D219" s="13"/>
      <c r="E219" s="13"/>
      <c r="F219" s="13"/>
      <c r="G219" s="13"/>
      <c r="H219" s="13">
        <f>D219+F219</f>
        <v>0</v>
      </c>
      <c r="I219" s="13">
        <f>E219+G219</f>
        <v>0</v>
      </c>
      <c r="J219" s="3"/>
      <c r="K219" s="3"/>
    </row>
    <row r="220" spans="1:11">
      <c r="A220" s="6" t="s">
        <v>15</v>
      </c>
      <c r="B220" s="6" t="s">
        <v>15</v>
      </c>
      <c r="C220" s="13"/>
      <c r="D220" s="13"/>
      <c r="E220" s="13"/>
      <c r="F220" s="13"/>
      <c r="G220" s="13"/>
      <c r="H220" s="13">
        <f>D220+F220</f>
        <v>0</v>
      </c>
      <c r="I220" s="13">
        <f>E220+G220</f>
        <v>0</v>
      </c>
      <c r="J220" s="3"/>
      <c r="K220" s="3"/>
    </row>
    <row r="221" spans="1:11">
      <c r="A221" s="4" t="s">
        <v>249</v>
      </c>
      <c r="B221" s="4" t="s">
        <v>15</v>
      </c>
      <c r="C221" s="12"/>
      <c r="D221" s="12"/>
      <c r="E221" s="12"/>
      <c r="F221" s="12"/>
      <c r="G221" s="12"/>
      <c r="H221" s="12"/>
      <c r="I221" s="12"/>
      <c r="J221" s="3"/>
      <c r="K221" s="3"/>
    </row>
    <row r="222" spans="1:11">
      <c r="A222" s="16" t="s">
        <v>250</v>
      </c>
      <c r="B222" s="16" t="s">
        <v>15</v>
      </c>
      <c r="C222" s="17"/>
      <c r="D222" s="17"/>
      <c r="E222" s="17"/>
      <c r="F222" s="17"/>
      <c r="G222" s="17"/>
      <c r="H222" s="17"/>
      <c r="I222" s="17"/>
      <c r="J222" s="3"/>
      <c r="K222" s="3"/>
    </row>
    <row r="223" spans="1:11">
      <c r="A223" s="6" t="s">
        <v>251</v>
      </c>
      <c r="B223" s="6" t="s">
        <v>58</v>
      </c>
      <c r="C223" s="13">
        <v>1</v>
      </c>
      <c r="D223" s="13"/>
      <c r="E223" s="13">
        <f>C223*D223</f>
        <v>0</v>
      </c>
      <c r="F223" s="13"/>
      <c r="G223" s="13">
        <f>C223*F223</f>
        <v>0</v>
      </c>
      <c r="H223" s="13">
        <f>D223+F223</f>
        <v>0</v>
      </c>
      <c r="I223" s="13">
        <f>E223+G223</f>
        <v>0</v>
      </c>
      <c r="J223" s="3"/>
      <c r="K223" s="3"/>
    </row>
    <row r="224" spans="1:11">
      <c r="A224" s="16" t="s">
        <v>224</v>
      </c>
      <c r="B224" s="16" t="s">
        <v>15</v>
      </c>
      <c r="C224" s="17"/>
      <c r="D224" s="17"/>
      <c r="E224" s="17"/>
      <c r="F224" s="17"/>
      <c r="G224" s="17"/>
      <c r="H224" s="17"/>
      <c r="I224" s="17"/>
      <c r="J224" s="3"/>
      <c r="K224" s="3"/>
    </row>
    <row r="225" spans="1:11">
      <c r="A225" s="6" t="s">
        <v>225</v>
      </c>
      <c r="B225" s="6" t="s">
        <v>66</v>
      </c>
      <c r="C225" s="13">
        <v>60</v>
      </c>
      <c r="D225" s="13"/>
      <c r="E225" s="13">
        <f>C225*D225</f>
        <v>0</v>
      </c>
      <c r="F225" s="13"/>
      <c r="G225" s="13">
        <f>C225*F225</f>
        <v>0</v>
      </c>
      <c r="H225" s="13">
        <f>D225+F225</f>
        <v>0</v>
      </c>
      <c r="I225" s="13">
        <f>E225+G225</f>
        <v>0</v>
      </c>
      <c r="J225" s="3"/>
      <c r="K225" s="3"/>
    </row>
    <row r="226" spans="1:11">
      <c r="A226" s="6" t="s">
        <v>243</v>
      </c>
      <c r="B226" s="6" t="s">
        <v>66</v>
      </c>
      <c r="C226" s="13">
        <v>65</v>
      </c>
      <c r="D226" s="13"/>
      <c r="E226" s="13">
        <f>C226*D226</f>
        <v>0</v>
      </c>
      <c r="F226" s="13"/>
      <c r="G226" s="13">
        <f>C226*F226</f>
        <v>0</v>
      </c>
      <c r="H226" s="13">
        <f>D226+F226</f>
        <v>0</v>
      </c>
      <c r="I226" s="13">
        <f>E226+G226</f>
        <v>0</v>
      </c>
      <c r="J226" s="3"/>
      <c r="K226" s="3"/>
    </row>
    <row r="227" spans="1:11">
      <c r="A227" s="16" t="s">
        <v>229</v>
      </c>
      <c r="B227" s="16" t="s">
        <v>15</v>
      </c>
      <c r="C227" s="17"/>
      <c r="D227" s="17"/>
      <c r="E227" s="17"/>
      <c r="F227" s="17"/>
      <c r="G227" s="17"/>
      <c r="H227" s="17"/>
      <c r="I227" s="17"/>
      <c r="J227" s="3"/>
      <c r="K227" s="3"/>
    </row>
    <row r="228" spans="1:11">
      <c r="A228" s="6" t="s">
        <v>232</v>
      </c>
      <c r="B228" s="6" t="s">
        <v>203</v>
      </c>
      <c r="C228" s="13">
        <v>1</v>
      </c>
      <c r="D228" s="13"/>
      <c r="E228" s="13">
        <f t="shared" ref="E228:E233" si="44">C228*D228</f>
        <v>0</v>
      </c>
      <c r="F228" s="13"/>
      <c r="G228" s="13">
        <f t="shared" ref="G228:G233" si="45">C228*F228</f>
        <v>0</v>
      </c>
      <c r="H228" s="13">
        <f t="shared" ref="H228:I233" si="46">D228+F228</f>
        <v>0</v>
      </c>
      <c r="I228" s="13">
        <f t="shared" si="46"/>
        <v>0</v>
      </c>
      <c r="J228" s="3"/>
      <c r="K228" s="3"/>
    </row>
    <row r="229" spans="1:11">
      <c r="A229" s="6" t="s">
        <v>233</v>
      </c>
      <c r="B229" s="6" t="s">
        <v>203</v>
      </c>
      <c r="C229" s="13">
        <v>1</v>
      </c>
      <c r="D229" s="13"/>
      <c r="E229" s="13">
        <f t="shared" si="44"/>
        <v>0</v>
      </c>
      <c r="F229" s="13"/>
      <c r="G229" s="13">
        <f t="shared" si="45"/>
        <v>0</v>
      </c>
      <c r="H229" s="13">
        <f t="shared" si="46"/>
        <v>0</v>
      </c>
      <c r="I229" s="13">
        <f t="shared" si="46"/>
        <v>0</v>
      </c>
      <c r="J229" s="3"/>
      <c r="K229" s="3"/>
    </row>
    <row r="230" spans="1:11">
      <c r="A230" s="6" t="s">
        <v>235</v>
      </c>
      <c r="B230" s="6" t="s">
        <v>203</v>
      </c>
      <c r="C230" s="13">
        <v>1</v>
      </c>
      <c r="D230" s="13"/>
      <c r="E230" s="13">
        <f t="shared" si="44"/>
        <v>0</v>
      </c>
      <c r="F230" s="13"/>
      <c r="G230" s="13">
        <f t="shared" si="45"/>
        <v>0</v>
      </c>
      <c r="H230" s="13">
        <f t="shared" si="46"/>
        <v>0</v>
      </c>
      <c r="I230" s="13">
        <f t="shared" si="46"/>
        <v>0</v>
      </c>
      <c r="J230" s="3"/>
      <c r="K230" s="3"/>
    </row>
    <row r="231" spans="1:11">
      <c r="A231" s="6" t="s">
        <v>236</v>
      </c>
      <c r="B231" s="6" t="s">
        <v>203</v>
      </c>
      <c r="C231" s="13">
        <v>1</v>
      </c>
      <c r="D231" s="13"/>
      <c r="E231" s="13">
        <f t="shared" si="44"/>
        <v>0</v>
      </c>
      <c r="F231" s="13"/>
      <c r="G231" s="13">
        <f t="shared" si="45"/>
        <v>0</v>
      </c>
      <c r="H231" s="13">
        <f t="shared" si="46"/>
        <v>0</v>
      </c>
      <c r="I231" s="13">
        <f t="shared" si="46"/>
        <v>0</v>
      </c>
      <c r="J231" s="3"/>
      <c r="K231" s="3"/>
    </row>
    <row r="232" spans="1:11">
      <c r="A232" s="6" t="s">
        <v>237</v>
      </c>
      <c r="B232" s="6" t="s">
        <v>203</v>
      </c>
      <c r="C232" s="13">
        <v>1</v>
      </c>
      <c r="D232" s="13"/>
      <c r="E232" s="13">
        <f t="shared" si="44"/>
        <v>0</v>
      </c>
      <c r="F232" s="13"/>
      <c r="G232" s="13">
        <f t="shared" si="45"/>
        <v>0</v>
      </c>
      <c r="H232" s="13">
        <f t="shared" si="46"/>
        <v>0</v>
      </c>
      <c r="I232" s="13">
        <f t="shared" si="46"/>
        <v>0</v>
      </c>
      <c r="J232" s="3"/>
      <c r="K232" s="3"/>
    </row>
    <row r="233" spans="1:11">
      <c r="A233" s="6" t="s">
        <v>238</v>
      </c>
      <c r="B233" s="6" t="s">
        <v>203</v>
      </c>
      <c r="C233" s="13">
        <v>1</v>
      </c>
      <c r="D233" s="13"/>
      <c r="E233" s="13">
        <f t="shared" si="44"/>
        <v>0</v>
      </c>
      <c r="F233" s="13"/>
      <c r="G233" s="13">
        <f t="shared" si="45"/>
        <v>0</v>
      </c>
      <c r="H233" s="13">
        <f t="shared" si="46"/>
        <v>0</v>
      </c>
      <c r="I233" s="13">
        <f t="shared" si="46"/>
        <v>0</v>
      </c>
      <c r="J233" s="3"/>
      <c r="K233" s="3"/>
    </row>
    <row r="234" spans="1:11">
      <c r="A234" s="4" t="s">
        <v>252</v>
      </c>
      <c r="B234" s="4" t="s">
        <v>15</v>
      </c>
      <c r="C234" s="12"/>
      <c r="D234" s="12"/>
      <c r="E234" s="12">
        <f>SUM(E222:E233)</f>
        <v>0</v>
      </c>
      <c r="F234" s="12"/>
      <c r="G234" s="12">
        <f>SUM(G222:G233)</f>
        <v>0</v>
      </c>
      <c r="H234" s="12"/>
      <c r="I234" s="12">
        <f>SUM(I222:I233)</f>
        <v>0</v>
      </c>
      <c r="J234" s="3"/>
      <c r="K234" s="3"/>
    </row>
    <row r="235" spans="1:11">
      <c r="A235" s="6" t="s">
        <v>15</v>
      </c>
      <c r="B235" s="6" t="s">
        <v>15</v>
      </c>
      <c r="C235" s="13"/>
      <c r="D235" s="13"/>
      <c r="E235" s="13"/>
      <c r="F235" s="13"/>
      <c r="G235" s="13"/>
      <c r="H235" s="13">
        <f>D235+F235</f>
        <v>0</v>
      </c>
      <c r="I235" s="13">
        <f>E235+G235</f>
        <v>0</v>
      </c>
      <c r="J235" s="3"/>
      <c r="K235" s="3"/>
    </row>
    <row r="236" spans="1:11">
      <c r="A236" s="6" t="s">
        <v>15</v>
      </c>
      <c r="B236" s="6" t="s">
        <v>15</v>
      </c>
      <c r="C236" s="13"/>
      <c r="D236" s="13"/>
      <c r="E236" s="13"/>
      <c r="F236" s="13"/>
      <c r="G236" s="13"/>
      <c r="H236" s="13">
        <f>D236+F236</f>
        <v>0</v>
      </c>
      <c r="I236" s="13">
        <f>E236+G236</f>
        <v>0</v>
      </c>
      <c r="J236" s="3"/>
      <c r="K236" s="3"/>
    </row>
    <row r="237" spans="1:11">
      <c r="A237" s="4" t="s">
        <v>253</v>
      </c>
      <c r="B237" s="4" t="s">
        <v>15</v>
      </c>
      <c r="C237" s="12"/>
      <c r="D237" s="12"/>
      <c r="E237" s="12"/>
      <c r="F237" s="12"/>
      <c r="G237" s="12"/>
      <c r="H237" s="12"/>
      <c r="I237" s="12"/>
      <c r="J237" s="3"/>
      <c r="K237" s="3"/>
    </row>
    <row r="238" spans="1:11">
      <c r="A238" s="16" t="s">
        <v>254</v>
      </c>
      <c r="B238" s="16" t="s">
        <v>15</v>
      </c>
      <c r="C238" s="17"/>
      <c r="D238" s="17"/>
      <c r="E238" s="17"/>
      <c r="F238" s="17"/>
      <c r="G238" s="17"/>
      <c r="H238" s="17"/>
      <c r="I238" s="17"/>
      <c r="J238" s="3"/>
      <c r="K238" s="3"/>
    </row>
    <row r="239" spans="1:11" ht="24.75">
      <c r="A239" s="18" t="s">
        <v>255</v>
      </c>
      <c r="B239" s="6" t="s">
        <v>58</v>
      </c>
      <c r="C239" s="13">
        <v>1</v>
      </c>
      <c r="D239" s="13"/>
      <c r="E239" s="13">
        <f t="shared" ref="E239:E248" si="47">C239*D239</f>
        <v>0</v>
      </c>
      <c r="F239" s="13"/>
      <c r="G239" s="13">
        <f t="shared" ref="G239:G248" si="48">C239*F239</f>
        <v>0</v>
      </c>
      <c r="H239" s="13">
        <f t="shared" ref="H239:H248" si="49">D239+F239</f>
        <v>0</v>
      </c>
      <c r="I239" s="13">
        <f t="shared" ref="I239:I248" si="50">E239+G239</f>
        <v>0</v>
      </c>
      <c r="J239" s="3"/>
      <c r="K239" s="3"/>
    </row>
    <row r="240" spans="1:11">
      <c r="A240" s="6" t="s">
        <v>256</v>
      </c>
      <c r="B240" s="6" t="s">
        <v>58</v>
      </c>
      <c r="C240" s="13">
        <v>1</v>
      </c>
      <c r="D240" s="13"/>
      <c r="E240" s="13">
        <f t="shared" si="47"/>
        <v>0</v>
      </c>
      <c r="F240" s="13"/>
      <c r="G240" s="13">
        <f t="shared" si="48"/>
        <v>0</v>
      </c>
      <c r="H240" s="13">
        <f t="shared" si="49"/>
        <v>0</v>
      </c>
      <c r="I240" s="13">
        <f t="shared" si="50"/>
        <v>0</v>
      </c>
      <c r="J240" s="3"/>
      <c r="K240" s="3"/>
    </row>
    <row r="241" spans="1:11">
      <c r="A241" s="6" t="s">
        <v>257</v>
      </c>
      <c r="B241" s="6" t="s">
        <v>58</v>
      </c>
      <c r="C241" s="13">
        <v>2</v>
      </c>
      <c r="D241" s="13"/>
      <c r="E241" s="13">
        <f t="shared" si="47"/>
        <v>0</v>
      </c>
      <c r="F241" s="13"/>
      <c r="G241" s="13">
        <f t="shared" si="48"/>
        <v>0</v>
      </c>
      <c r="H241" s="13">
        <f t="shared" si="49"/>
        <v>0</v>
      </c>
      <c r="I241" s="13">
        <f t="shared" si="50"/>
        <v>0</v>
      </c>
      <c r="J241" s="3"/>
      <c r="K241" s="3"/>
    </row>
    <row r="242" spans="1:11">
      <c r="A242" s="6" t="s">
        <v>258</v>
      </c>
      <c r="B242" s="6" t="s">
        <v>58</v>
      </c>
      <c r="C242" s="13">
        <v>2</v>
      </c>
      <c r="D242" s="13"/>
      <c r="E242" s="13">
        <f t="shared" si="47"/>
        <v>0</v>
      </c>
      <c r="F242" s="13"/>
      <c r="G242" s="13">
        <f t="shared" si="48"/>
        <v>0</v>
      </c>
      <c r="H242" s="13">
        <f t="shared" si="49"/>
        <v>0</v>
      </c>
      <c r="I242" s="13">
        <f t="shared" si="50"/>
        <v>0</v>
      </c>
      <c r="J242" s="3"/>
      <c r="K242" s="3"/>
    </row>
    <row r="243" spans="1:11">
      <c r="A243" s="6" t="s">
        <v>259</v>
      </c>
      <c r="B243" s="6" t="s">
        <v>58</v>
      </c>
      <c r="C243" s="13">
        <v>2</v>
      </c>
      <c r="D243" s="13"/>
      <c r="E243" s="13">
        <f t="shared" si="47"/>
        <v>0</v>
      </c>
      <c r="F243" s="13"/>
      <c r="G243" s="13">
        <f t="shared" si="48"/>
        <v>0</v>
      </c>
      <c r="H243" s="13">
        <f t="shared" si="49"/>
        <v>0</v>
      </c>
      <c r="I243" s="13">
        <f t="shared" si="50"/>
        <v>0</v>
      </c>
      <c r="J243" s="3"/>
      <c r="K243" s="3"/>
    </row>
    <row r="244" spans="1:11">
      <c r="A244" s="6" t="s">
        <v>260</v>
      </c>
      <c r="B244" s="6" t="s">
        <v>58</v>
      </c>
      <c r="C244" s="13">
        <v>1</v>
      </c>
      <c r="D244" s="13"/>
      <c r="E244" s="13">
        <f t="shared" si="47"/>
        <v>0</v>
      </c>
      <c r="F244" s="13"/>
      <c r="G244" s="13">
        <f t="shared" si="48"/>
        <v>0</v>
      </c>
      <c r="H244" s="13">
        <f t="shared" si="49"/>
        <v>0</v>
      </c>
      <c r="I244" s="13">
        <f t="shared" si="50"/>
        <v>0</v>
      </c>
      <c r="J244" s="3"/>
      <c r="K244" s="3"/>
    </row>
    <row r="245" spans="1:11">
      <c r="A245" s="6" t="s">
        <v>261</v>
      </c>
      <c r="B245" s="6" t="s">
        <v>58</v>
      </c>
      <c r="C245" s="13">
        <v>2</v>
      </c>
      <c r="D245" s="13"/>
      <c r="E245" s="13">
        <f t="shared" si="47"/>
        <v>0</v>
      </c>
      <c r="F245" s="13"/>
      <c r="G245" s="13">
        <f t="shared" si="48"/>
        <v>0</v>
      </c>
      <c r="H245" s="13">
        <f t="shared" si="49"/>
        <v>0</v>
      </c>
      <c r="I245" s="13">
        <f t="shared" si="50"/>
        <v>0</v>
      </c>
      <c r="J245" s="3"/>
      <c r="K245" s="3"/>
    </row>
    <row r="246" spans="1:11">
      <c r="A246" s="6" t="s">
        <v>262</v>
      </c>
      <c r="B246" s="6" t="s">
        <v>58</v>
      </c>
      <c r="C246" s="13">
        <v>2</v>
      </c>
      <c r="D246" s="13"/>
      <c r="E246" s="13">
        <f t="shared" si="47"/>
        <v>0</v>
      </c>
      <c r="F246" s="13"/>
      <c r="G246" s="13">
        <f t="shared" si="48"/>
        <v>0</v>
      </c>
      <c r="H246" s="13">
        <f t="shared" si="49"/>
        <v>0</v>
      </c>
      <c r="I246" s="13">
        <f t="shared" si="50"/>
        <v>0</v>
      </c>
      <c r="J246" s="3"/>
      <c r="K246" s="3"/>
    </row>
    <row r="247" spans="1:11">
      <c r="A247" s="6" t="s">
        <v>263</v>
      </c>
      <c r="B247" s="6" t="s">
        <v>58</v>
      </c>
      <c r="C247" s="13">
        <v>2</v>
      </c>
      <c r="D247" s="13"/>
      <c r="E247" s="13">
        <f t="shared" si="47"/>
        <v>0</v>
      </c>
      <c r="F247" s="13"/>
      <c r="G247" s="13">
        <f t="shared" si="48"/>
        <v>0</v>
      </c>
      <c r="H247" s="13">
        <f t="shared" si="49"/>
        <v>0</v>
      </c>
      <c r="I247" s="13">
        <f t="shared" si="50"/>
        <v>0</v>
      </c>
      <c r="J247" s="3"/>
      <c r="K247" s="3"/>
    </row>
    <row r="248" spans="1:11">
      <c r="A248" s="6" t="s">
        <v>264</v>
      </c>
      <c r="B248" s="6" t="s">
        <v>58</v>
      </c>
      <c r="C248" s="13">
        <v>1</v>
      </c>
      <c r="D248" s="13"/>
      <c r="E248" s="13">
        <f t="shared" si="47"/>
        <v>0</v>
      </c>
      <c r="F248" s="13"/>
      <c r="G248" s="13">
        <f t="shared" si="48"/>
        <v>0</v>
      </c>
      <c r="H248" s="13">
        <f t="shared" si="49"/>
        <v>0</v>
      </c>
      <c r="I248" s="13">
        <f t="shared" si="50"/>
        <v>0</v>
      </c>
      <c r="J248" s="3"/>
      <c r="K248" s="3"/>
    </row>
    <row r="249" spans="1:11">
      <c r="A249" s="16" t="s">
        <v>224</v>
      </c>
      <c r="B249" s="16" t="s">
        <v>15</v>
      </c>
      <c r="C249" s="17"/>
      <c r="D249" s="17"/>
      <c r="E249" s="17"/>
      <c r="F249" s="17"/>
      <c r="G249" s="17"/>
      <c r="H249" s="17"/>
      <c r="I249" s="17"/>
      <c r="J249" s="3"/>
      <c r="K249" s="3"/>
    </row>
    <row r="250" spans="1:11">
      <c r="A250" s="6" t="s">
        <v>265</v>
      </c>
      <c r="B250" s="6" t="s">
        <v>66</v>
      </c>
      <c r="C250" s="13">
        <v>40</v>
      </c>
      <c r="D250" s="13"/>
      <c r="E250" s="13">
        <f>C250*D250</f>
        <v>0</v>
      </c>
      <c r="F250" s="13"/>
      <c r="G250" s="13">
        <f>C250*F250</f>
        <v>0</v>
      </c>
      <c r="H250" s="13">
        <f t="shared" ref="H250:I253" si="51">D250+F250</f>
        <v>0</v>
      </c>
      <c r="I250" s="13">
        <f t="shared" si="51"/>
        <v>0</v>
      </c>
      <c r="J250" s="3"/>
      <c r="K250" s="3"/>
    </row>
    <row r="251" spans="1:11">
      <c r="A251" s="6" t="s">
        <v>266</v>
      </c>
      <c r="B251" s="6" t="s">
        <v>66</v>
      </c>
      <c r="C251" s="13">
        <v>65</v>
      </c>
      <c r="D251" s="13"/>
      <c r="E251" s="13">
        <f>C251*D251</f>
        <v>0</v>
      </c>
      <c r="F251" s="13"/>
      <c r="G251" s="13">
        <f>C251*F251</f>
        <v>0</v>
      </c>
      <c r="H251" s="13">
        <f t="shared" si="51"/>
        <v>0</v>
      </c>
      <c r="I251" s="13">
        <f t="shared" si="51"/>
        <v>0</v>
      </c>
      <c r="J251" s="3"/>
      <c r="K251" s="3"/>
    </row>
    <row r="252" spans="1:11">
      <c r="A252" s="6" t="s">
        <v>267</v>
      </c>
      <c r="B252" s="6" t="s">
        <v>66</v>
      </c>
      <c r="C252" s="13">
        <v>20</v>
      </c>
      <c r="D252" s="13"/>
      <c r="E252" s="13">
        <f>C252*D252</f>
        <v>0</v>
      </c>
      <c r="F252" s="13"/>
      <c r="G252" s="13">
        <f>C252*F252</f>
        <v>0</v>
      </c>
      <c r="H252" s="13">
        <f t="shared" si="51"/>
        <v>0</v>
      </c>
      <c r="I252" s="13">
        <f t="shared" si="51"/>
        <v>0</v>
      </c>
      <c r="J252" s="3"/>
      <c r="K252" s="3"/>
    </row>
    <row r="253" spans="1:11">
      <c r="A253" s="6" t="s">
        <v>225</v>
      </c>
      <c r="B253" s="6" t="s">
        <v>66</v>
      </c>
      <c r="C253" s="13">
        <v>140</v>
      </c>
      <c r="D253" s="13"/>
      <c r="E253" s="13">
        <f>C253*D253</f>
        <v>0</v>
      </c>
      <c r="F253" s="13"/>
      <c r="G253" s="13">
        <f>C253*F253</f>
        <v>0</v>
      </c>
      <c r="H253" s="13">
        <f t="shared" si="51"/>
        <v>0</v>
      </c>
      <c r="I253" s="13">
        <f t="shared" si="51"/>
        <v>0</v>
      </c>
      <c r="J253" s="3"/>
      <c r="K253" s="3"/>
    </row>
    <row r="254" spans="1:11">
      <c r="A254" s="16" t="s">
        <v>229</v>
      </c>
      <c r="B254" s="16" t="s">
        <v>15</v>
      </c>
      <c r="C254" s="17"/>
      <c r="D254" s="17"/>
      <c r="E254" s="17"/>
      <c r="F254" s="17"/>
      <c r="G254" s="17"/>
      <c r="H254" s="17"/>
      <c r="I254" s="17"/>
      <c r="J254" s="3"/>
      <c r="K254" s="3"/>
    </row>
    <row r="255" spans="1:11">
      <c r="A255" s="6" t="s">
        <v>232</v>
      </c>
      <c r="B255" s="6" t="s">
        <v>203</v>
      </c>
      <c r="C255" s="13">
        <v>1</v>
      </c>
      <c r="D255" s="13"/>
      <c r="E255" s="13">
        <f t="shared" ref="E255:E260" si="52">C255*D255</f>
        <v>0</v>
      </c>
      <c r="F255" s="13"/>
      <c r="G255" s="13">
        <f t="shared" ref="G255:G260" si="53">C255*F255</f>
        <v>0</v>
      </c>
      <c r="H255" s="13">
        <f t="shared" ref="H255:I260" si="54">D255+F255</f>
        <v>0</v>
      </c>
      <c r="I255" s="13">
        <f t="shared" si="54"/>
        <v>0</v>
      </c>
      <c r="J255" s="3"/>
      <c r="K255" s="3"/>
    </row>
    <row r="256" spans="1:11">
      <c r="A256" s="6" t="s">
        <v>233</v>
      </c>
      <c r="B256" s="6" t="s">
        <v>203</v>
      </c>
      <c r="C256" s="13">
        <v>1</v>
      </c>
      <c r="D256" s="13"/>
      <c r="E256" s="13">
        <f t="shared" si="52"/>
        <v>0</v>
      </c>
      <c r="F256" s="13"/>
      <c r="G256" s="13">
        <f t="shared" si="53"/>
        <v>0</v>
      </c>
      <c r="H256" s="13">
        <f t="shared" si="54"/>
        <v>0</v>
      </c>
      <c r="I256" s="13">
        <f t="shared" si="54"/>
        <v>0</v>
      </c>
      <c r="J256" s="3"/>
      <c r="K256" s="3"/>
    </row>
    <row r="257" spans="1:11">
      <c r="A257" s="6" t="s">
        <v>268</v>
      </c>
      <c r="B257" s="6" t="s">
        <v>203</v>
      </c>
      <c r="C257" s="13">
        <v>1</v>
      </c>
      <c r="D257" s="13"/>
      <c r="E257" s="13">
        <f t="shared" si="52"/>
        <v>0</v>
      </c>
      <c r="F257" s="13"/>
      <c r="G257" s="13">
        <f t="shared" si="53"/>
        <v>0</v>
      </c>
      <c r="H257" s="13">
        <f t="shared" si="54"/>
        <v>0</v>
      </c>
      <c r="I257" s="13">
        <f t="shared" si="54"/>
        <v>0</v>
      </c>
      <c r="J257" s="3"/>
      <c r="K257" s="3"/>
    </row>
    <row r="258" spans="1:11">
      <c r="A258" s="6" t="s">
        <v>236</v>
      </c>
      <c r="B258" s="6" t="s">
        <v>203</v>
      </c>
      <c r="C258" s="13">
        <v>1</v>
      </c>
      <c r="D258" s="13"/>
      <c r="E258" s="13">
        <f t="shared" si="52"/>
        <v>0</v>
      </c>
      <c r="F258" s="13"/>
      <c r="G258" s="13">
        <f t="shared" si="53"/>
        <v>0</v>
      </c>
      <c r="H258" s="13">
        <f t="shared" si="54"/>
        <v>0</v>
      </c>
      <c r="I258" s="13">
        <f t="shared" si="54"/>
        <v>0</v>
      </c>
      <c r="J258" s="3"/>
      <c r="K258" s="3"/>
    </row>
    <row r="259" spans="1:11">
      <c r="A259" s="6" t="s">
        <v>237</v>
      </c>
      <c r="B259" s="6" t="s">
        <v>203</v>
      </c>
      <c r="C259" s="13">
        <v>1</v>
      </c>
      <c r="D259" s="13"/>
      <c r="E259" s="13">
        <f t="shared" si="52"/>
        <v>0</v>
      </c>
      <c r="F259" s="13"/>
      <c r="G259" s="13">
        <f t="shared" si="53"/>
        <v>0</v>
      </c>
      <c r="H259" s="13">
        <f t="shared" si="54"/>
        <v>0</v>
      </c>
      <c r="I259" s="13">
        <f t="shared" si="54"/>
        <v>0</v>
      </c>
      <c r="J259" s="3"/>
      <c r="K259" s="3"/>
    </row>
    <row r="260" spans="1:11">
      <c r="A260" s="6" t="s">
        <v>238</v>
      </c>
      <c r="B260" s="6" t="s">
        <v>203</v>
      </c>
      <c r="C260" s="13">
        <v>1</v>
      </c>
      <c r="D260" s="13"/>
      <c r="E260" s="13">
        <f t="shared" si="52"/>
        <v>0</v>
      </c>
      <c r="F260" s="13"/>
      <c r="G260" s="13">
        <f t="shared" si="53"/>
        <v>0</v>
      </c>
      <c r="H260" s="13">
        <f t="shared" si="54"/>
        <v>0</v>
      </c>
      <c r="I260" s="13">
        <f t="shared" si="54"/>
        <v>0</v>
      </c>
      <c r="J260" s="3"/>
      <c r="K260" s="3"/>
    </row>
    <row r="261" spans="1:11">
      <c r="A261" s="4" t="s">
        <v>269</v>
      </c>
      <c r="B261" s="4" t="s">
        <v>15</v>
      </c>
      <c r="C261" s="12"/>
      <c r="D261" s="12"/>
      <c r="E261" s="12">
        <f>SUM(E238:E260)</f>
        <v>0</v>
      </c>
      <c r="F261" s="12"/>
      <c r="G261" s="12">
        <f>SUM(G238:G260)</f>
        <v>0</v>
      </c>
      <c r="H261" s="12"/>
      <c r="I261" s="12">
        <f>SUM(I238:I260)</f>
        <v>0</v>
      </c>
      <c r="J261" s="3"/>
      <c r="K261" s="3"/>
    </row>
    <row r="262" spans="1:11">
      <c r="A262" s="6" t="s">
        <v>15</v>
      </c>
      <c r="B262" s="6" t="s">
        <v>15</v>
      </c>
      <c r="C262" s="13"/>
      <c r="D262" s="13"/>
      <c r="E262" s="13"/>
      <c r="F262" s="13"/>
      <c r="G262" s="13"/>
      <c r="H262" s="13">
        <f>D262+F262</f>
        <v>0</v>
      </c>
      <c r="I262" s="13">
        <f>E262+G262</f>
        <v>0</v>
      </c>
      <c r="J262" s="3"/>
      <c r="K262" s="3"/>
    </row>
    <row r="263" spans="1:11">
      <c r="A263" s="6" t="s">
        <v>15</v>
      </c>
      <c r="B263" s="6" t="s">
        <v>15</v>
      </c>
      <c r="C263" s="13"/>
      <c r="D263" s="13"/>
      <c r="E263" s="13"/>
      <c r="F263" s="13"/>
      <c r="G263" s="13"/>
      <c r="H263" s="13">
        <f>D263+F263</f>
        <v>0</v>
      </c>
      <c r="I263" s="13">
        <f>E263+G263</f>
        <v>0</v>
      </c>
      <c r="J263" s="3"/>
      <c r="K263" s="3"/>
    </row>
  </sheetData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/>
  </sheetViews>
  <sheetFormatPr defaultRowHeight="15"/>
  <cols>
    <col min="1" max="1" width="28.42578125" style="1" bestFit="1" customWidth="1"/>
    <col min="2" max="2" width="106.5703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17</v>
      </c>
      <c r="C10" s="3"/>
    </row>
    <row r="11" spans="1:3">
      <c r="A11" s="2" t="s">
        <v>19</v>
      </c>
      <c r="B11" s="5" t="s">
        <v>15</v>
      </c>
      <c r="C11" s="3"/>
    </row>
    <row r="12" spans="1:3">
      <c r="A12" s="2" t="s">
        <v>20</v>
      </c>
      <c r="B12" s="5" t="s">
        <v>15</v>
      </c>
      <c r="C12" s="3"/>
    </row>
    <row r="13" spans="1:3">
      <c r="A13" s="2" t="s">
        <v>21</v>
      </c>
      <c r="B13" s="5" t="s">
        <v>15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29</v>
      </c>
      <c r="C18" s="3"/>
    </row>
    <row r="19" spans="1:3">
      <c r="A19" s="2" t="s">
        <v>30</v>
      </c>
      <c r="B19" s="7" t="s">
        <v>31</v>
      </c>
      <c r="C19" s="3"/>
    </row>
    <row r="20" spans="1:3">
      <c r="A20" s="2" t="s">
        <v>32</v>
      </c>
      <c r="B20" s="7" t="s">
        <v>31</v>
      </c>
      <c r="C20" s="3"/>
    </row>
    <row r="21" spans="1:3">
      <c r="A21" s="2" t="s">
        <v>33</v>
      </c>
      <c r="B21" s="7" t="s">
        <v>31</v>
      </c>
      <c r="C21" s="3"/>
    </row>
    <row r="22" spans="1:3">
      <c r="A22" s="2" t="s">
        <v>34</v>
      </c>
      <c r="B22" s="7" t="s">
        <v>31</v>
      </c>
      <c r="C22" s="3"/>
    </row>
    <row r="23" spans="1:3">
      <c r="A23" s="2" t="s">
        <v>35</v>
      </c>
      <c r="B23" s="7" t="s">
        <v>31</v>
      </c>
      <c r="C23" s="3"/>
    </row>
    <row r="24" spans="1:3">
      <c r="A24" s="2" t="s">
        <v>36</v>
      </c>
      <c r="B24" s="7" t="s">
        <v>31</v>
      </c>
      <c r="C24" s="3"/>
    </row>
    <row r="25" spans="1:3">
      <c r="A25" s="2" t="s">
        <v>37</v>
      </c>
      <c r="B25" s="7" t="s">
        <v>31</v>
      </c>
      <c r="C25" s="3"/>
    </row>
    <row r="26" spans="1:3">
      <c r="A26" s="2" t="s">
        <v>38</v>
      </c>
      <c r="B26" s="7" t="s">
        <v>39</v>
      </c>
      <c r="C26" s="3"/>
    </row>
    <row r="27" spans="1:3">
      <c r="A27" s="2" t="s">
        <v>40</v>
      </c>
      <c r="B27" s="7" t="s">
        <v>31</v>
      </c>
      <c r="C27" s="3"/>
    </row>
    <row r="28" spans="1:3">
      <c r="A28" s="2" t="s">
        <v>41</v>
      </c>
      <c r="B28" s="7" t="s">
        <v>31</v>
      </c>
      <c r="C28" s="3"/>
    </row>
    <row r="29" spans="1:3">
      <c r="A29" s="2" t="s">
        <v>42</v>
      </c>
      <c r="B29" s="7" t="s">
        <v>31</v>
      </c>
      <c r="C29" s="3"/>
    </row>
    <row r="30" spans="1:3">
      <c r="A30" s="2" t="s">
        <v>43</v>
      </c>
      <c r="B30" s="7" t="s">
        <v>31</v>
      </c>
      <c r="C30" s="3"/>
    </row>
    <row r="31" spans="1:3" ht="24.75">
      <c r="A31" s="8" t="s">
        <v>44</v>
      </c>
      <c r="B31" s="7" t="s">
        <v>45</v>
      </c>
      <c r="C31" s="3"/>
    </row>
    <row r="32" spans="1:3">
      <c r="A32" s="2" t="s">
        <v>46</v>
      </c>
      <c r="B32" s="7" t="s">
        <v>47</v>
      </c>
      <c r="C32" s="3"/>
    </row>
    <row r="33" spans="1:2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Zátko Tomáš</cp:lastModifiedBy>
  <cp:lastPrinted>2017-01-17T09:45:31Z</cp:lastPrinted>
  <dcterms:created xsi:type="dcterms:W3CDTF">2017-01-16T16:10:28Z</dcterms:created>
  <dcterms:modified xsi:type="dcterms:W3CDTF">2017-01-17T09:45:34Z</dcterms:modified>
</cp:coreProperties>
</file>